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edger" state="visible" r:id="rId7"/>
  </sheets>
  <calcPr calcId="171027" fullCalcOnLoad="1"/>
</workbook>
</file>

<file path=xl/sharedStrings.xml><?xml version="1.0" encoding="utf-8"?>
<sst xmlns="http://schemas.openxmlformats.org/spreadsheetml/2006/main" count="194" uniqueCount="79">
  <si>
    <t>Free Rental Property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</si>
  <si>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</si>
  <si>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</si>
  <si>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</si>
  <si>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</si>
  <si>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</si>
  <si>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type your properties (up to 10) in column A and the tax year in E2. The 12 categories in B and C can be renamed; keep the type in column C as Income or Expense.</t>
  </si>
  <si>
    <t>2. Ledger: one row per payment in or out: date, property, category, description, amount (always a positive number). Type, month and year fill in.</t>
  </si>
  <si>
    <t>What you get:</t>
  </si>
  <si>
    <t>Dashboard: income, expenses and net per property for the year; a month-by-month table; and a total for each category (your accountant can copy these).</t>
  </si>
  <si>
    <t>Limits: 200 ledger rows, 10 properties. This is a record-keeping tool, not tax advice. Check your totals with your accountant.</t>
  </si>
  <si>
    <t>Need a rent roll that shows who is behind, 19 Schedule E style categories and 500 rows? See the paid Landlord Rental Property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</si>
  <si>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</si>
  <si>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</si>
  <si>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</si>
  <si>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Property</t>
  </si>
  <si>
    <t>Income</t>
  </si>
  <si>
    <t>Expenses</t>
  </si>
  <si>
    <t>Net</t>
  </si>
  <si>
    <t>Category</t>
  </si>
  <si>
    <t>Year total</t>
  </si>
  <si>
    <t>All properties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</si>
  <si>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</si>
  <si>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</si>
  <si>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</si>
  <si>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</si>
  <si>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</si>
  <si>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</si>
  <si>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</si>
  <si>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</si>
  <si>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</si>
  <si>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</si>
  <si>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</si>
  <si>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</si>
  <si>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</si>
  <si>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Properties</t>
  </si>
  <si>
    <t>Type</t>
  </si>
  <si>
    <t>Tax year</t>
  </si>
  <si>
    <t>12 Oak St</t>
  </si>
  <si>
    <t>Rent received</t>
  </si>
  <si>
    <t>40 Elm Ave #2</t>
  </si>
  <si>
    <t>Late fees</t>
  </si>
  <si>
    <t>7 Bay Rd</t>
  </si>
  <si>
    <t>Other income</t>
  </si>
  <si>
    <t>Advertising</t>
  </si>
  <si>
    <t>Expense</t>
  </si>
  <si>
    <t>Insurance</t>
  </si>
  <si>
    <t>Management fees</t>
  </si>
  <si>
    <t>Mortgage interest</t>
  </si>
  <si>
    <t>Repairs</t>
  </si>
  <si>
    <t>Supplies</t>
  </si>
  <si>
    <t>Taxes</t>
  </si>
  <si>
    <t>Utilities</t>
  </si>
  <si>
    <t>Other expense</t>
  </si>
  <si>
    <t>Date</t>
  </si>
  <si>
    <t>Description</t>
  </si>
  <si>
    <t>Amount</t>
  </si>
  <si>
    <t>Year</t>
  </si>
  <si>
    <t>Rent Jan</t>
  </si>
  <si>
    <t>Landlord policy 2026</t>
  </si>
  <si>
    <t>Rent Feb</t>
  </si>
  <si>
    <t>Water heater element</t>
  </si>
  <si>
    <t>Rent Mar</t>
  </si>
  <si>
    <t>Property tax H1</t>
  </si>
  <si>
    <t>Rent Apr</t>
  </si>
  <si>
    <t>HOA dues Q2</t>
  </si>
  <si>
    <t>Rent May</t>
  </si>
  <si>
    <t>Fence panel</t>
  </si>
  <si>
    <t>Rent Jun</t>
  </si>
  <si>
    <t>Interest H1</t>
  </si>
  <si>
    <t>Rent Jul</t>
  </si>
  <si>
    <t>Listing fee</t>
  </si>
  <si>
    <t>Rent Aug</t>
  </si>
  <si>
    <t>Water + sewer</t>
  </si>
  <si>
    <t>Late fee Aug</t>
  </si>
  <si>
    <t>Rent Sep</t>
  </si>
  <si>
    <t>Property tax H2</t>
  </si>
  <si>
    <t>Smoke alarms x3</t>
  </si>
  <si>
    <t>Rent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</si>
</sst>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6" customWidth="1"/>
    <col min="3" max="3" width="10" customWidth="1"/>
    <col min="5" max="5" width="14" customWidth="1"/>
  </cols>
  <sheetData>
    <row r="1" ht="30" customHeight="1" spans="1:5" x14ac:dyDescent="0.25">
      <c r="A1" s="8" t="s">
        <v>35</v>
      </c>
      <c r="B1" s="8" t="s">
        <v>19</v>
      </c>
      <c r="C1" s="8" t="s">
        <v>36</v>
      </c>
      <c r="E1" s="4" t="s">
        <v>37</v>
      </c>
    </row>
    <row r="2" spans="1:5" x14ac:dyDescent="0.25">
      <c r="A2" s="9" t="s">
        <v>38</v>
      </c>
      <c r="B2" s="9" t="s">
        <v>39</v>
      </c>
      <c r="C2" s="9" t="s">
        <v>16</v>
      </c>
      <c r="E2" s="9">
        <v>2026</v>
      </c>
    </row>
    <row r="3" spans="1:3" x14ac:dyDescent="0.25">
      <c r="A3" s="9" t="s">
        <v>40</v>
      </c>
      <c r="B3" s="9" t="s">
        <v>41</v>
      </c>
      <c r="C3" s="9" t="s">
        <v>16</v>
      </c>
    </row>
    <row r="4" spans="1:3" x14ac:dyDescent="0.25">
      <c r="A4" s="9" t="s">
        <v>42</v>
      </c>
      <c r="B4" s="9" t="s">
        <v>43</v>
      </c>
      <c r="C4" s="9" t="s">
        <v>16</v>
      </c>
    </row>
    <row r="5" spans="1:3" x14ac:dyDescent="0.25">
      <c r="A5" s="9"/>
      <c r="B5" s="9" t="s">
        <v>44</v>
      </c>
      <c r="C5" s="9" t="s">
        <v>45</v>
      </c>
    </row>
    <row r="6" spans="1:3" x14ac:dyDescent="0.25">
      <c r="A6" s="9"/>
      <c r="B6" s="9" t="s">
        <v>46</v>
      </c>
      <c r="C6" s="9" t="s">
        <v>45</v>
      </c>
    </row>
    <row r="7" spans="1:3" x14ac:dyDescent="0.25">
      <c r="A7" s="9"/>
      <c r="B7" s="9" t="s">
        <v>47</v>
      </c>
      <c r="C7" s="9" t="s">
        <v>45</v>
      </c>
    </row>
    <row r="8" spans="1:3" x14ac:dyDescent="0.25">
      <c r="A8" s="9"/>
      <c r="B8" s="9" t="s">
        <v>48</v>
      </c>
      <c r="C8" s="9" t="s">
        <v>45</v>
      </c>
    </row>
    <row r="9" spans="1:3" x14ac:dyDescent="0.25">
      <c r="A9" s="9"/>
      <c r="B9" s="9" t="s">
        <v>49</v>
      </c>
      <c r="C9" s="9" t="s">
        <v>45</v>
      </c>
    </row>
    <row r="10" spans="1:3" x14ac:dyDescent="0.25">
      <c r="A10" s="9"/>
      <c r="B10" s="9" t="s">
        <v>50</v>
      </c>
      <c r="C10" s="9" t="s">
        <v>45</v>
      </c>
    </row>
    <row r="11" spans="1:3" x14ac:dyDescent="0.25">
      <c r="A11" s="9"/>
      <c r="B11" s="9" t="s">
        <v>51</v>
      </c>
      <c r="C11" s="9" t="s">
        <v>45</v>
      </c>
    </row>
    <row r="12" spans="1:3" x14ac:dyDescent="0.25">
      <c r="A12" s="9"/>
      <c r="B12" s="9" t="s">
        <v>52</v>
      </c>
      <c r="C12" s="9" t="s">
        <v>45</v>
      </c>
    </row>
    <row r="13" spans="1:3" x14ac:dyDescent="0.25">
      <c r="A13" s="9"/>
      <c r="B13" s="9" t="s">
        <v>53</v>
      </c>
      <c r="C13" s="9" t="s">
        <v>45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2" customWidth="1"/>
    <col min="4" max="4" width="26" customWidth="1"/>
    <col min="5" max="5" width="12" customWidth="1"/>
    <col min="6" max="6" width="10" customWidth="1"/>
    <col min="7" max="8" width="8" customWidth="1"/>
  </cols>
  <sheetData>
    <row r="1" ht="30" customHeight="1" spans="1:8" x14ac:dyDescent="0.25">
      <c r="A1" s="8" t="s">
        <v>54</v>
      </c>
      <c r="B1" s="8" t="s">
        <v>15</v>
      </c>
      <c r="C1" s="8" t="s">
        <v>19</v>
      </c>
      <c r="D1" s="8" t="s">
        <v>55</v>
      </c>
      <c r="E1" s="8" t="s">
        <v>56</v>
      </c>
      <c r="F1" s="8" t="s">
        <v>36</v>
      </c>
      <c r="G1" s="8" t="s">
        <v>22</v>
      </c>
      <c r="H1" s="8" t="s">
        <v>57</v>
      </c>
    </row>
    <row r="2" spans="1:8" x14ac:dyDescent="0.25">
      <c r="A2" s="10">
        <v>46023</v>
      </c>
      <c r="B2" s="9" t="s">
        <v>38</v>
      </c>
      <c r="C2" s="9" t="s">
        <v>39</v>
      </c>
      <c r="D2" s="9" t="s">
        <v>58</v>
      </c>
      <c r="E2" s="11">
        <v>1450</v>
      </c>
      <c r="F2" s="12">
        <f>IF(C2="","",IFERROR(INDEX(Settings!$C$2:$C$13,MATCH(C2,Settings!$B$2:$B$13,0)),"?"))</f>
      </c>
      <c r="G2" s="12">
        <f>IF(A2="","",MONTH(A2))</f>
      </c>
      <c r="H2" s="12">
        <f>IF(A2="","",YEAR(A2))</f>
      </c>
    </row>
    <row r="3" spans="1:8" x14ac:dyDescent="0.25">
      <c r="A3" s="10">
        <v>46023</v>
      </c>
      <c r="B3" s="9" t="s">
        <v>42</v>
      </c>
      <c r="C3" s="9" t="s">
        <v>39</v>
      </c>
      <c r="D3" s="9" t="s">
        <v>58</v>
      </c>
      <c r="E3" s="11">
        <v>1725</v>
      </c>
      <c r="F3" s="12">
        <f>IF(C3="","",IFERROR(INDEX(Settings!$C$2:$C$13,MATCH(C3,Settings!$B$2:$B$13,0)),"?"))</f>
      </c>
      <c r="G3" s="12">
        <f>IF(A3="","",MONTH(A3))</f>
      </c>
      <c r="H3" s="12">
        <f>IF(A3="","",YEAR(A3))</f>
      </c>
    </row>
    <row r="4" spans="1:8" x14ac:dyDescent="0.25">
      <c r="A4" s="10">
        <v>46025</v>
      </c>
      <c r="B4" s="9" t="s">
        <v>40</v>
      </c>
      <c r="C4" s="9" t="s">
        <v>39</v>
      </c>
      <c r="D4" s="9" t="s">
        <v>58</v>
      </c>
      <c r="E4" s="11">
        <v>1180</v>
      </c>
      <c r="F4" s="12">
        <f>IF(C4="","",IFERROR(INDEX(Settings!$C$2:$C$13,MATCH(C4,Settings!$B$2:$B$13,0)),"?"))</f>
      </c>
      <c r="G4" s="12">
        <f>IF(A4="","",MONTH(A4))</f>
      </c>
      <c r="H4" s="12">
        <f>IF(A4="","",YEAR(A4))</f>
      </c>
    </row>
    <row r="5" spans="1:8" x14ac:dyDescent="0.25">
      <c r="A5" s="10">
        <v>46037</v>
      </c>
      <c r="B5" s="9" t="s">
        <v>38</v>
      </c>
      <c r="C5" s="9" t="s">
        <v>46</v>
      </c>
      <c r="D5" s="9" t="s">
        <v>59</v>
      </c>
      <c r="E5" s="11">
        <v>980</v>
      </c>
      <c r="F5" s="12">
        <f>IF(C5="","",IFERROR(INDEX(Settings!$C$2:$C$13,MATCH(C5,Settings!$B$2:$B$13,0)),"?"))</f>
      </c>
      <c r="G5" s="12">
        <f>IF(A5="","",MONTH(A5))</f>
      </c>
      <c r="H5" s="12">
        <f>IF(A5="","",YEAR(A5))</f>
      </c>
    </row>
    <row r="6" spans="1:8" x14ac:dyDescent="0.25">
      <c r="A6" s="10">
        <v>46054</v>
      </c>
      <c r="B6" s="9" t="s">
        <v>38</v>
      </c>
      <c r="C6" s="9" t="s">
        <v>39</v>
      </c>
      <c r="D6" s="9" t="s">
        <v>60</v>
      </c>
      <c r="E6" s="11">
        <v>1450</v>
      </c>
      <c r="F6" s="12">
        <f>IF(C6="","",IFERROR(INDEX(Settings!$C$2:$C$13,MATCH(C6,Settings!$B$2:$B$13,0)),"?"))</f>
      </c>
      <c r="G6" s="12">
        <f>IF(A6="","",MONTH(A6))</f>
      </c>
      <c r="H6" s="12">
        <f>IF(A6="","",YEAR(A6))</f>
      </c>
    </row>
    <row r="7" spans="1:8" x14ac:dyDescent="0.25">
      <c r="A7" s="10">
        <v>46054</v>
      </c>
      <c r="B7" s="9" t="s">
        <v>42</v>
      </c>
      <c r="C7" s="9" t="s">
        <v>39</v>
      </c>
      <c r="D7" s="9" t="s">
        <v>60</v>
      </c>
      <c r="E7" s="11">
        <v>1725</v>
      </c>
      <c r="F7" s="12">
        <f>IF(C7="","",IFERROR(INDEX(Settings!$C$2:$C$13,MATCH(C7,Settings!$B$2:$B$13,0)),"?"))</f>
      </c>
      <c r="G7" s="12">
        <f>IF(A7="","",MONTH(A7))</f>
      </c>
      <c r="H7" s="12">
        <f>IF(A7="","",YEAR(A7))</f>
      </c>
    </row>
    <row r="8" spans="1:8" x14ac:dyDescent="0.25">
      <c r="A8" s="10">
        <v>46055</v>
      </c>
      <c r="B8" s="9" t="s">
        <v>40</v>
      </c>
      <c r="C8" s="9" t="s">
        <v>49</v>
      </c>
      <c r="D8" s="9" t="s">
        <v>61</v>
      </c>
      <c r="E8" s="11">
        <v>265</v>
      </c>
      <c r="F8" s="12">
        <f>IF(C8="","",IFERROR(INDEX(Settings!$C$2:$C$13,MATCH(C8,Settings!$B$2:$B$13,0)),"?"))</f>
      </c>
      <c r="G8" s="12">
        <f>IF(A8="","",MONTH(A8))</f>
      </c>
      <c r="H8" s="12">
        <f>IF(A8="","",YEAR(A8))</f>
      </c>
    </row>
    <row r="9" spans="1:8" x14ac:dyDescent="0.25">
      <c r="A9" s="10">
        <v>46056</v>
      </c>
      <c r="B9" s="9" t="s">
        <v>40</v>
      </c>
      <c r="C9" s="9" t="s">
        <v>39</v>
      </c>
      <c r="D9" s="9" t="s">
        <v>60</v>
      </c>
      <c r="E9" s="11">
        <v>1180</v>
      </c>
      <c r="F9" s="12">
        <f>IF(C9="","",IFERROR(INDEX(Settings!$C$2:$C$13,MATCH(C9,Settings!$B$2:$B$13,0)),"?"))</f>
      </c>
      <c r="G9" s="12">
        <f>IF(A9="","",MONTH(A9))</f>
      </c>
      <c r="H9" s="12">
        <f>IF(A9="","",YEAR(A9))</f>
      </c>
    </row>
    <row r="10" spans="1:8" x14ac:dyDescent="0.25">
      <c r="A10" s="10">
        <v>46082</v>
      </c>
      <c r="B10" s="9" t="s">
        <v>38</v>
      </c>
      <c r="C10" s="9" t="s">
        <v>39</v>
      </c>
      <c r="D10" s="9" t="s">
        <v>62</v>
      </c>
      <c r="E10" s="11">
        <v>1450</v>
      </c>
      <c r="F10" s="12">
        <f>IF(C10="","",IFERROR(INDEX(Settings!$C$2:$C$13,MATCH(C10,Settings!$B$2:$B$13,0)),"?"))</f>
      </c>
      <c r="G10" s="12">
        <f>IF(A10="","",MONTH(A10))</f>
      </c>
      <c r="H10" s="12">
        <f>IF(A10="","",YEAR(A10))</f>
      </c>
    </row>
    <row r="11" spans="1:8" x14ac:dyDescent="0.25">
      <c r="A11" s="10">
        <v>46082</v>
      </c>
      <c r="B11" s="9" t="s">
        <v>42</v>
      </c>
      <c r="C11" s="9" t="s">
        <v>39</v>
      </c>
      <c r="D11" s="9" t="s">
        <v>62</v>
      </c>
      <c r="E11" s="11">
        <v>1725</v>
      </c>
      <c r="F11" s="12">
        <f>IF(C11="","",IFERROR(INDEX(Settings!$C$2:$C$13,MATCH(C11,Settings!$B$2:$B$13,0)),"?"))</f>
      </c>
      <c r="G11" s="12">
        <f>IF(A11="","",MONTH(A11))</f>
      </c>
      <c r="H11" s="12">
        <f>IF(A11="","",YEAR(A11))</f>
      </c>
    </row>
    <row r="12" spans="1:8" x14ac:dyDescent="0.25">
      <c r="A12" s="10">
        <v>46084</v>
      </c>
      <c r="B12" s="9" t="s">
        <v>40</v>
      </c>
      <c r="C12" s="9" t="s">
        <v>39</v>
      </c>
      <c r="D12" s="9" t="s">
        <v>62</v>
      </c>
      <c r="E12" s="11">
        <v>1180</v>
      </c>
      <c r="F12" s="12">
        <f>IF(C12="","",IFERROR(INDEX(Settings!$C$2:$C$13,MATCH(C12,Settings!$B$2:$B$13,0)),"?"))</f>
      </c>
      <c r="G12" s="12">
        <f>IF(A12="","",MONTH(A12))</f>
      </c>
      <c r="H12" s="12">
        <f>IF(A12="","",YEAR(A12))</f>
      </c>
    </row>
    <row r="13" spans="1:8" x14ac:dyDescent="0.25">
      <c r="A13" s="10">
        <v>46091</v>
      </c>
      <c r="B13" s="9" t="s">
        <v>42</v>
      </c>
      <c r="C13" s="9" t="s">
        <v>51</v>
      </c>
      <c r="D13" s="9" t="s">
        <v>63</v>
      </c>
      <c r="E13" s="11">
        <v>2140</v>
      </c>
      <c r="F13" s="12">
        <f>IF(C13="","",IFERROR(INDEX(Settings!$C$2:$C$13,MATCH(C13,Settings!$B$2:$B$13,0)),"?"))</f>
      </c>
      <c r="G13" s="12">
        <f>IF(A13="","",MONTH(A13))</f>
      </c>
      <c r="H13" s="12">
        <f>IF(A13="","",YEAR(A13))</f>
      </c>
    </row>
    <row r="14" spans="1:8" x14ac:dyDescent="0.25">
      <c r="A14" s="10">
        <v>46113</v>
      </c>
      <c r="B14" s="9" t="s">
        <v>38</v>
      </c>
      <c r="C14" s="9" t="s">
        <v>39</v>
      </c>
      <c r="D14" s="9" t="s">
        <v>64</v>
      </c>
      <c r="E14" s="11">
        <v>1450</v>
      </c>
      <c r="F14" s="12">
        <f>IF(C14="","",IFERROR(INDEX(Settings!$C$2:$C$13,MATCH(C14,Settings!$B$2:$B$13,0)),"?"))</f>
      </c>
      <c r="G14" s="12">
        <f>IF(A14="","",MONTH(A14))</f>
      </c>
      <c r="H14" s="12">
        <f>IF(A14="","",YEAR(A14))</f>
      </c>
    </row>
    <row r="15" spans="1:8" x14ac:dyDescent="0.25">
      <c r="A15" s="10">
        <v>46113</v>
      </c>
      <c r="B15" s="9" t="s">
        <v>42</v>
      </c>
      <c r="C15" s="9" t="s">
        <v>39</v>
      </c>
      <c r="D15" s="9" t="s">
        <v>64</v>
      </c>
      <c r="E15" s="11">
        <v>1725</v>
      </c>
      <c r="F15" s="12">
        <f>IF(C15="","",IFERROR(INDEX(Settings!$C$2:$C$13,MATCH(C15,Settings!$B$2:$B$13,0)),"?"))</f>
      </c>
      <c r="G15" s="12">
        <f>IF(A15="","",MONTH(A15))</f>
      </c>
      <c r="H15" s="12">
        <f>IF(A15="","",YEAR(A15))</f>
      </c>
    </row>
    <row r="16" spans="1:8" x14ac:dyDescent="0.25">
      <c r="A16" s="10">
        <v>46115</v>
      </c>
      <c r="B16" s="9" t="s">
        <v>40</v>
      </c>
      <c r="C16" s="9" t="s">
        <v>39</v>
      </c>
      <c r="D16" s="9" t="s">
        <v>64</v>
      </c>
      <c r="E16" s="11">
        <v>1180</v>
      </c>
      <c r="F16" s="12">
        <f>IF(C16="","",IFERROR(INDEX(Settings!$C$2:$C$13,MATCH(C16,Settings!$B$2:$B$13,0)),"?"))</f>
      </c>
      <c r="G16" s="12">
        <f>IF(A16="","",MONTH(A16))</f>
      </c>
      <c r="H16" s="12">
        <f>IF(A16="","",YEAR(A16))</f>
      </c>
    </row>
    <row r="17" spans="1:8" x14ac:dyDescent="0.25">
      <c r="A17" s="10">
        <v>46117</v>
      </c>
      <c r="B17" s="9" t="s">
        <v>40</v>
      </c>
      <c r="C17" s="9" t="s">
        <v>47</v>
      </c>
      <c r="D17" s="9" t="s">
        <v>65</v>
      </c>
      <c r="E17" s="11">
        <v>420</v>
      </c>
      <c r="F17" s="12">
        <f>IF(C17="","",IFERROR(INDEX(Settings!$C$2:$C$13,MATCH(C17,Settings!$B$2:$B$13,0)),"?"))</f>
      </c>
      <c r="G17" s="12">
        <f>IF(A17="","",MONTH(A17))</f>
      </c>
      <c r="H17" s="12">
        <f>IF(A17="","",YEAR(A17))</f>
      </c>
    </row>
    <row r="18" spans="1:8" x14ac:dyDescent="0.25">
      <c r="A18" s="10">
        <v>46143</v>
      </c>
      <c r="B18" s="9" t="s">
        <v>38</v>
      </c>
      <c r="C18" s="9" t="s">
        <v>39</v>
      </c>
      <c r="D18" s="9" t="s">
        <v>66</v>
      </c>
      <c r="E18" s="11">
        <v>1450</v>
      </c>
      <c r="F18" s="12">
        <f>IF(C18="","",IFERROR(INDEX(Settings!$C$2:$C$13,MATCH(C18,Settings!$B$2:$B$13,0)),"?"))</f>
      </c>
      <c r="G18" s="12">
        <f>IF(A18="","",MONTH(A18))</f>
      </c>
      <c r="H18" s="12">
        <f>IF(A18="","",YEAR(A18))</f>
      </c>
    </row>
    <row r="19" spans="1:8" x14ac:dyDescent="0.25">
      <c r="A19" s="10">
        <v>46143</v>
      </c>
      <c r="B19" s="9" t="s">
        <v>42</v>
      </c>
      <c r="C19" s="9" t="s">
        <v>39</v>
      </c>
      <c r="D19" s="9" t="s">
        <v>66</v>
      </c>
      <c r="E19" s="11">
        <v>1725</v>
      </c>
      <c r="F19" s="12">
        <f>IF(C19="","",IFERROR(INDEX(Settings!$C$2:$C$13,MATCH(C19,Settings!$B$2:$B$13,0)),"?"))</f>
      </c>
      <c r="G19" s="12">
        <f>IF(A19="","",MONTH(A19))</f>
      </c>
      <c r="H19" s="12">
        <f>IF(A19="","",YEAR(A19))</f>
      </c>
    </row>
    <row r="20" spans="1:8" x14ac:dyDescent="0.25">
      <c r="A20" s="10">
        <v>46145</v>
      </c>
      <c r="B20" s="9" t="s">
        <v>40</v>
      </c>
      <c r="C20" s="9" t="s">
        <v>39</v>
      </c>
      <c r="D20" s="9" t="s">
        <v>66</v>
      </c>
      <c r="E20" s="11">
        <v>1180</v>
      </c>
      <c r="F20" s="12">
        <f>IF(C20="","",IFERROR(INDEX(Settings!$C$2:$C$13,MATCH(C20,Settings!$B$2:$B$13,0)),"?"))</f>
      </c>
      <c r="G20" s="12">
        <f>IF(A20="","",MONTH(A20))</f>
      </c>
      <c r="H20" s="12">
        <f>IF(A20="","",YEAR(A20))</f>
      </c>
    </row>
    <row r="21" spans="1:8" x14ac:dyDescent="0.25">
      <c r="A21" s="10">
        <v>46162</v>
      </c>
      <c r="B21" s="9" t="s">
        <v>42</v>
      </c>
      <c r="C21" s="9" t="s">
        <v>49</v>
      </c>
      <c r="D21" s="9" t="s">
        <v>67</v>
      </c>
      <c r="E21" s="11">
        <v>340</v>
      </c>
      <c r="F21" s="12">
        <f>IF(C21="","",IFERROR(INDEX(Settings!$C$2:$C$13,MATCH(C21,Settings!$B$2:$B$13,0)),"?"))</f>
      </c>
      <c r="G21" s="12">
        <f>IF(A21="","",MONTH(A21))</f>
      </c>
      <c r="H21" s="12">
        <f>IF(A21="","",YEAR(A21))</f>
      </c>
    </row>
    <row r="22" spans="1:8" x14ac:dyDescent="0.25">
      <c r="A22" s="10">
        <v>46174</v>
      </c>
      <c r="B22" s="9" t="s">
        <v>38</v>
      </c>
      <c r="C22" s="9" t="s">
        <v>39</v>
      </c>
      <c r="D22" s="9" t="s">
        <v>68</v>
      </c>
      <c r="E22" s="11">
        <v>1450</v>
      </c>
      <c r="F22" s="12">
        <f>IF(C22="","",IFERROR(INDEX(Settings!$C$2:$C$13,MATCH(C22,Settings!$B$2:$B$13,0)),"?"))</f>
      </c>
      <c r="G22" s="12">
        <f>IF(A22="","",MONTH(A22))</f>
      </c>
      <c r="H22" s="12">
        <f>IF(A22="","",YEAR(A22))</f>
      </c>
    </row>
    <row r="23" spans="1:8" x14ac:dyDescent="0.25">
      <c r="A23" s="10">
        <v>46174</v>
      </c>
      <c r="B23" s="9" t="s">
        <v>42</v>
      </c>
      <c r="C23" s="9" t="s">
        <v>39</v>
      </c>
      <c r="D23" s="9" t="s">
        <v>68</v>
      </c>
      <c r="E23" s="11">
        <v>1725</v>
      </c>
      <c r="F23" s="12">
        <f>IF(C23="","",IFERROR(INDEX(Settings!$C$2:$C$13,MATCH(C23,Settings!$B$2:$B$13,0)),"?"))</f>
      </c>
      <c r="G23" s="12">
        <f>IF(A23="","",MONTH(A23))</f>
      </c>
      <c r="H23" s="12">
        <f>IF(A23="","",YEAR(A23))</f>
      </c>
    </row>
    <row r="24" spans="1:8" x14ac:dyDescent="0.25">
      <c r="A24" s="10">
        <v>46176</v>
      </c>
      <c r="B24" s="9" t="s">
        <v>40</v>
      </c>
      <c r="C24" s="9" t="s">
        <v>39</v>
      </c>
      <c r="D24" s="9" t="s">
        <v>68</v>
      </c>
      <c r="E24" s="11">
        <v>1180</v>
      </c>
      <c r="F24" s="12">
        <f>IF(C24="","",IFERROR(INDEX(Settings!$C$2:$C$13,MATCH(C24,Settings!$B$2:$B$13,0)),"?"))</f>
      </c>
      <c r="G24" s="12">
        <f>IF(A24="","",MONTH(A24))</f>
      </c>
      <c r="H24" s="12">
        <f>IF(A24="","",YEAR(A24))</f>
      </c>
    </row>
    <row r="25" spans="1:8" x14ac:dyDescent="0.25">
      <c r="A25" s="10">
        <v>46203</v>
      </c>
      <c r="B25" s="9" t="s">
        <v>38</v>
      </c>
      <c r="C25" s="9" t="s">
        <v>48</v>
      </c>
      <c r="D25" s="9" t="s">
        <v>69</v>
      </c>
      <c r="E25" s="11">
        <v>3920</v>
      </c>
      <c r="F25" s="12">
        <f>IF(C25="","",IFERROR(INDEX(Settings!$C$2:$C$13,MATCH(C25,Settings!$B$2:$B$13,0)),"?"))</f>
      </c>
      <c r="G25" s="12">
        <f>IF(A25="","",MONTH(A25))</f>
      </c>
      <c r="H25" s="12">
        <f>IF(A25="","",YEAR(A25))</f>
      </c>
    </row>
    <row r="26" spans="1:8" x14ac:dyDescent="0.25">
      <c r="A26" s="10">
        <v>46204</v>
      </c>
      <c r="B26" s="9" t="s">
        <v>38</v>
      </c>
      <c r="C26" s="9" t="s">
        <v>39</v>
      </c>
      <c r="D26" s="9" t="s">
        <v>70</v>
      </c>
      <c r="E26" s="11">
        <v>1450</v>
      </c>
      <c r="F26" s="12">
        <f>IF(C26="","",IFERROR(INDEX(Settings!$C$2:$C$13,MATCH(C26,Settings!$B$2:$B$13,0)),"?"))</f>
      </c>
      <c r="G26" s="12">
        <f>IF(A26="","",MONTH(A26))</f>
      </c>
      <c r="H26" s="12">
        <f>IF(A26="","",YEAR(A26))</f>
      </c>
    </row>
    <row r="27" spans="1:8" x14ac:dyDescent="0.25">
      <c r="A27" s="10">
        <v>46204</v>
      </c>
      <c r="B27" s="9" t="s">
        <v>42</v>
      </c>
      <c r="C27" s="9" t="s">
        <v>39</v>
      </c>
      <c r="D27" s="9" t="s">
        <v>70</v>
      </c>
      <c r="E27" s="11">
        <v>1725</v>
      </c>
      <c r="F27" s="12">
        <f>IF(C27="","",IFERROR(INDEX(Settings!$C$2:$C$13,MATCH(C27,Settings!$B$2:$B$13,0)),"?"))</f>
      </c>
      <c r="G27" s="12">
        <f>IF(A27="","",MONTH(A27))</f>
      </c>
      <c r="H27" s="12">
        <f>IF(A27="","",YEAR(A27))</f>
      </c>
    </row>
    <row r="28" spans="1:8" x14ac:dyDescent="0.25">
      <c r="A28" s="10">
        <v>46206</v>
      </c>
      <c r="B28" s="9" t="s">
        <v>40</v>
      </c>
      <c r="C28" s="9" t="s">
        <v>39</v>
      </c>
      <c r="D28" s="9" t="s">
        <v>70</v>
      </c>
      <c r="E28" s="11">
        <v>1180</v>
      </c>
      <c r="F28" s="12">
        <f>IF(C28="","",IFERROR(INDEX(Settings!$C$2:$C$13,MATCH(C28,Settings!$B$2:$B$13,0)),"?"))</f>
      </c>
      <c r="G28" s="12">
        <f>IF(A28="","",MONTH(A28))</f>
      </c>
      <c r="H28" s="12">
        <f>IF(A28="","",YEAR(A28))</f>
      </c>
    </row>
    <row r="29" spans="1:8" x14ac:dyDescent="0.25">
      <c r="A29" s="10">
        <v>46214</v>
      </c>
      <c r="B29" s="9" t="s">
        <v>40</v>
      </c>
      <c r="C29" s="9" t="s">
        <v>44</v>
      </c>
      <c r="D29" s="9" t="s">
        <v>71</v>
      </c>
      <c r="E29" s="11">
        <v>35</v>
      </c>
      <c r="F29" s="12">
        <f>IF(C29="","",IFERROR(INDEX(Settings!$C$2:$C$13,MATCH(C29,Settings!$B$2:$B$13,0)),"?"))</f>
      </c>
      <c r="G29" s="12">
        <f>IF(A29="","",MONTH(A29))</f>
      </c>
      <c r="H29" s="12">
        <f>IF(A29="","",YEAR(A29))</f>
      </c>
    </row>
    <row r="30" spans="1:8" x14ac:dyDescent="0.25">
      <c r="A30" s="10">
        <v>46235</v>
      </c>
      <c r="B30" s="9" t="s">
        <v>38</v>
      </c>
      <c r="C30" s="9" t="s">
        <v>39</v>
      </c>
      <c r="D30" s="9" t="s">
        <v>72</v>
      </c>
      <c r="E30" s="11">
        <v>1450</v>
      </c>
      <c r="F30" s="12">
        <f>IF(C30="","",IFERROR(INDEX(Settings!$C$2:$C$13,MATCH(C30,Settings!$B$2:$B$13,0)),"?"))</f>
      </c>
      <c r="G30" s="12">
        <f>IF(A30="","",MONTH(A30))</f>
      </c>
      <c r="H30" s="12">
        <f>IF(A30="","",YEAR(A30))</f>
      </c>
    </row>
    <row r="31" spans="1:8" x14ac:dyDescent="0.25">
      <c r="A31" s="10">
        <v>46235</v>
      </c>
      <c r="B31" s="9" t="s">
        <v>42</v>
      </c>
      <c r="C31" s="9" t="s">
        <v>39</v>
      </c>
      <c r="D31" s="9" t="s">
        <v>72</v>
      </c>
      <c r="E31" s="11">
        <v>1725</v>
      </c>
      <c r="F31" s="12">
        <f>IF(C31="","",IFERROR(INDEX(Settings!$C$2:$C$13,MATCH(C31,Settings!$B$2:$B$13,0)),"?"))</f>
      </c>
      <c r="G31" s="12">
        <f>IF(A31="","",MONTH(A31))</f>
      </c>
      <c r="H31" s="12">
        <f>IF(A31="","",YEAR(A31))</f>
      </c>
    </row>
    <row r="32" spans="1:8" x14ac:dyDescent="0.25">
      <c r="A32" s="10">
        <v>46237</v>
      </c>
      <c r="B32" s="9" t="s">
        <v>40</v>
      </c>
      <c r="C32" s="9" t="s">
        <v>39</v>
      </c>
      <c r="D32" s="9" t="s">
        <v>72</v>
      </c>
      <c r="E32" s="11">
        <v>1180</v>
      </c>
      <c r="F32" s="12">
        <f>IF(C32="","",IFERROR(INDEX(Settings!$C$2:$C$13,MATCH(C32,Settings!$B$2:$B$13,0)),"?"))</f>
      </c>
      <c r="G32" s="12">
        <f>IF(A32="","",MONTH(A32))</f>
      </c>
      <c r="H32" s="12">
        <f>IF(A32="","",YEAR(A32))</f>
      </c>
    </row>
    <row r="33" spans="1:8" x14ac:dyDescent="0.25">
      <c r="A33" s="10">
        <v>46243</v>
      </c>
      <c r="B33" s="9" t="s">
        <v>42</v>
      </c>
      <c r="C33" s="9" t="s">
        <v>52</v>
      </c>
      <c r="D33" s="9" t="s">
        <v>73</v>
      </c>
      <c r="E33" s="11">
        <v>212</v>
      </c>
      <c r="F33" s="12">
        <f>IF(C33="","",IFERROR(INDEX(Settings!$C$2:$C$13,MATCH(C33,Settings!$B$2:$B$13,0)),"?"))</f>
      </c>
      <c r="G33" s="12">
        <f>IF(A33="","",MONTH(A33))</f>
      </c>
      <c r="H33" s="12">
        <f>IF(A33="","",YEAR(A33))</f>
      </c>
    </row>
    <row r="34" spans="1:8" x14ac:dyDescent="0.25">
      <c r="A34" s="10">
        <v>46248</v>
      </c>
      <c r="B34" s="9" t="s">
        <v>38</v>
      </c>
      <c r="C34" s="9" t="s">
        <v>41</v>
      </c>
      <c r="D34" s="9" t="s">
        <v>74</v>
      </c>
      <c r="E34" s="11">
        <v>50</v>
      </c>
      <c r="F34" s="12">
        <f>IF(C34="","",IFERROR(INDEX(Settings!$C$2:$C$13,MATCH(C34,Settings!$B$2:$B$13,0)),"?"))</f>
      </c>
      <c r="G34" s="12">
        <f>IF(A34="","",MONTH(A34))</f>
      </c>
      <c r="H34" s="12">
        <f>IF(A34="","",YEAR(A34))</f>
      </c>
    </row>
    <row r="35" spans="1:8" x14ac:dyDescent="0.25">
      <c r="A35" s="10">
        <v>46266</v>
      </c>
      <c r="B35" s="9" t="s">
        <v>38</v>
      </c>
      <c r="C35" s="9" t="s">
        <v>39</v>
      </c>
      <c r="D35" s="9" t="s">
        <v>75</v>
      </c>
      <c r="E35" s="11">
        <v>1450</v>
      </c>
      <c r="F35" s="12">
        <f>IF(C35="","",IFERROR(INDEX(Settings!$C$2:$C$13,MATCH(C35,Settings!$B$2:$B$13,0)),"?"))</f>
      </c>
      <c r="G35" s="12">
        <f>IF(A35="","",MONTH(A35))</f>
      </c>
      <c r="H35" s="12">
        <f>IF(A35="","",YEAR(A35))</f>
      </c>
    </row>
    <row r="36" spans="1:8" x14ac:dyDescent="0.25">
      <c r="A36" s="10">
        <v>46268</v>
      </c>
      <c r="B36" s="9" t="s">
        <v>40</v>
      </c>
      <c r="C36" s="9" t="s">
        <v>39</v>
      </c>
      <c r="D36" s="9" t="s">
        <v>75</v>
      </c>
      <c r="E36" s="11">
        <v>1180</v>
      </c>
      <c r="F36" s="12">
        <f>IF(C36="","",IFERROR(INDEX(Settings!$C$2:$C$13,MATCH(C36,Settings!$B$2:$B$13,0)),"?"))</f>
      </c>
      <c r="G36" s="12">
        <f>IF(A36="","",MONTH(A36))</f>
      </c>
      <c r="H36" s="12">
        <f>IF(A36="","",YEAR(A36))</f>
      </c>
    </row>
    <row r="37" spans="1:8" x14ac:dyDescent="0.25">
      <c r="A37" s="10">
        <v>46275</v>
      </c>
      <c r="B37" s="9" t="s">
        <v>42</v>
      </c>
      <c r="C37" s="9" t="s">
        <v>51</v>
      </c>
      <c r="D37" s="9" t="s">
        <v>76</v>
      </c>
      <c r="E37" s="11">
        <v>2140</v>
      </c>
      <c r="F37" s="12">
        <f>IF(C37="","",IFERROR(INDEX(Settings!$C$2:$C$13,MATCH(C37,Settings!$B$2:$B$13,0)),"?"))</f>
      </c>
      <c r="G37" s="12">
        <f>IF(A37="","",MONTH(A37))</f>
      </c>
      <c r="H37" s="12">
        <f>IF(A37="","",YEAR(A37))</f>
      </c>
    </row>
    <row r="38" spans="1:8" x14ac:dyDescent="0.25">
      <c r="A38" s="10">
        <v>46287</v>
      </c>
      <c r="B38" s="9" t="s">
        <v>40</v>
      </c>
      <c r="C38" s="9" t="s">
        <v>50</v>
      </c>
      <c r="D38" s="9" t="s">
        <v>77</v>
      </c>
      <c r="E38" s="11">
        <v>64</v>
      </c>
      <c r="F38" s="12">
        <f>IF(C38="","",IFERROR(INDEX(Settings!$C$2:$C$13,MATCH(C38,Settings!$B$2:$B$13,0)),"?"))</f>
      </c>
      <c r="G38" s="12">
        <f>IF(A38="","",MONTH(A38))</f>
      </c>
      <c r="H38" s="12">
        <f>IF(A38="","",YEAR(A38))</f>
      </c>
    </row>
    <row r="39" spans="1:8" x14ac:dyDescent="0.25">
      <c r="A39" s="10">
        <v>46296</v>
      </c>
      <c r="B39" s="9" t="s">
        <v>38</v>
      </c>
      <c r="C39" s="9" t="s">
        <v>39</v>
      </c>
      <c r="D39" s="9" t="s">
        <v>78</v>
      </c>
      <c r="E39" s="11">
        <v>1450</v>
      </c>
      <c r="F39" s="12">
        <f>IF(C39="","",IFERROR(INDEX(Settings!$C$2:$C$13,MATCH(C39,Settings!$B$2:$B$13,0)),"?"))</f>
      </c>
      <c r="G39" s="12">
        <f>IF(A39="","",MONTH(A39))</f>
      </c>
      <c r="H39" s="12">
        <f>IF(A39="","",YEAR(A39))</f>
      </c>
    </row>
    <row r="40" spans="1:8" x14ac:dyDescent="0.25">
      <c r="A40" s="10">
        <v>46298</v>
      </c>
      <c r="B40" s="9" t="s">
        <v>40</v>
      </c>
      <c r="C40" s="9" t="s">
        <v>39</v>
      </c>
      <c r="D40" s="9" t="s">
        <v>78</v>
      </c>
      <c r="E40" s="11">
        <v>1180</v>
      </c>
      <c r="F40" s="12">
        <f>IF(C40="","",IFERROR(INDEX(Settings!$C$2:$C$13,MATCH(C40,Settings!$B$2:$B$13,0)),"?"))</f>
      </c>
      <c r="G40" s="12">
        <f>IF(A40="","",MONTH(A40))</f>
      </c>
      <c r="H40" s="12">
        <f>IF(A40="","",YEAR(A40))</f>
      </c>
    </row>
    <row r="41" spans="1:8" x14ac:dyDescent="0.25">
      <c r="A41" s="10"/>
      <c r="B41" s="9"/>
      <c r="C41" s="9"/>
      <c r="D41" s="9"/>
      <c r="E41" s="11"/>
      <c r="F41" s="12">
        <f>IF(C41="","",IFERROR(INDEX(Settings!$C$2:$C$13,MATCH(C41,Settings!$B$2:$B$13,0)),"?"))</f>
      </c>
      <c r="G41" s="12">
        <f>IF(A41="","",MONTH(A41))</f>
      </c>
      <c r="H41" s="12">
        <f>IF(A41="","",YEAR(A41))</f>
      </c>
    </row>
    <row r="42" spans="1:8" x14ac:dyDescent="0.25">
      <c r="A42" s="10"/>
      <c r="B42" s="9"/>
      <c r="C42" s="9"/>
      <c r="D42" s="9"/>
      <c r="E42" s="11"/>
      <c r="F42" s="12">
        <f>IF(C42="","",IFERROR(INDEX(Settings!$C$2:$C$13,MATCH(C42,Settings!$B$2:$B$13,0)),"?"))</f>
      </c>
      <c r="G42" s="12">
        <f>IF(A42="","",MONTH(A42))</f>
      </c>
      <c r="H42" s="12">
        <f>IF(A42="","",YEAR(A42))</f>
      </c>
    </row>
    <row r="43" spans="1:8" x14ac:dyDescent="0.25">
      <c r="A43" s="10"/>
      <c r="B43" s="9"/>
      <c r="C43" s="9"/>
      <c r="D43" s="9"/>
      <c r="E43" s="11"/>
      <c r="F43" s="12">
        <f>IF(C43="","",IFERROR(INDEX(Settings!$C$2:$C$13,MATCH(C43,Settings!$B$2:$B$13,0)),"?"))</f>
      </c>
      <c r="G43" s="12">
        <f>IF(A43="","",MONTH(A43))</f>
      </c>
      <c r="H43" s="12">
        <f>IF(A43="","",YEAR(A43))</f>
      </c>
    </row>
    <row r="44" spans="1:8" x14ac:dyDescent="0.25">
      <c r="A44" s="10"/>
      <c r="B44" s="9"/>
      <c r="C44" s="9"/>
      <c r="D44" s="9"/>
      <c r="E44" s="11"/>
      <c r="F44" s="12">
        <f>IF(C44="","",IFERROR(INDEX(Settings!$C$2:$C$13,MATCH(C44,Settings!$B$2:$B$13,0)),"?"))</f>
      </c>
      <c r="G44" s="12">
        <f>IF(A44="","",MONTH(A44))</f>
      </c>
      <c r="H44" s="12">
        <f>IF(A44="","",YEAR(A44))</f>
      </c>
    </row>
    <row r="45" spans="1:8" x14ac:dyDescent="0.25">
      <c r="A45" s="10"/>
      <c r="B45" s="9"/>
      <c r="C45" s="9"/>
      <c r="D45" s="9"/>
      <c r="E45" s="11"/>
      <c r="F45" s="12">
        <f>IF(C45="","",IFERROR(INDEX(Settings!$C$2:$C$13,MATCH(C45,Settings!$B$2:$B$13,0)),"?"))</f>
      </c>
      <c r="G45" s="12">
        <f>IF(A45="","",MONTH(A45))</f>
      </c>
      <c r="H45" s="12">
        <f>IF(A45="","",YEAR(A45))</f>
      </c>
    </row>
    <row r="46" spans="1:8" x14ac:dyDescent="0.25">
      <c r="A46" s="10"/>
      <c r="B46" s="9"/>
      <c r="C46" s="9"/>
      <c r="D46" s="9"/>
      <c r="E46" s="11"/>
      <c r="F46" s="12">
        <f>IF(C46="","",IFERROR(INDEX(Settings!$C$2:$C$13,MATCH(C46,Settings!$B$2:$B$13,0)),"?"))</f>
      </c>
      <c r="G46" s="12">
        <f>IF(A46="","",MONTH(A46))</f>
      </c>
      <c r="H46" s="12">
        <f>IF(A46="","",YEAR(A46))</f>
      </c>
    </row>
    <row r="47" spans="1:8" x14ac:dyDescent="0.25">
      <c r="A47" s="10"/>
      <c r="B47" s="9"/>
      <c r="C47" s="9"/>
      <c r="D47" s="9"/>
      <c r="E47" s="11"/>
      <c r="F47" s="12">
        <f>IF(C47="","",IFERROR(INDEX(Settings!$C$2:$C$13,MATCH(C47,Settings!$B$2:$B$13,0)),"?"))</f>
      </c>
      <c r="G47" s="12">
        <f>IF(A47="","",MONTH(A47))</f>
      </c>
      <c r="H47" s="12">
        <f>IF(A47="","",YEAR(A47))</f>
      </c>
    </row>
    <row r="48" spans="1:8" x14ac:dyDescent="0.25">
      <c r="A48" s="10"/>
      <c r="B48" s="9"/>
      <c r="C48" s="9"/>
      <c r="D48" s="9"/>
      <c r="E48" s="11"/>
      <c r="F48" s="12">
        <f>IF(C48="","",IFERROR(INDEX(Settings!$C$2:$C$13,MATCH(C48,Settings!$B$2:$B$13,0)),"?"))</f>
      </c>
      <c r="G48" s="12">
        <f>IF(A48="","",MONTH(A48))</f>
      </c>
      <c r="H48" s="12">
        <f>IF(A48="","",YEAR(A48))</f>
      </c>
    </row>
    <row r="49" spans="1:8" x14ac:dyDescent="0.25">
      <c r="A49" s="10"/>
      <c r="B49" s="9"/>
      <c r="C49" s="9"/>
      <c r="D49" s="9"/>
      <c r="E49" s="11"/>
      <c r="F49" s="12">
        <f>IF(C49="","",IFERROR(INDEX(Settings!$C$2:$C$13,MATCH(C49,Settings!$B$2:$B$13,0)),"?"))</f>
      </c>
      <c r="G49" s="12">
        <f>IF(A49="","",MONTH(A49))</f>
      </c>
      <c r="H49" s="12">
        <f>IF(A49="","",YEAR(A49))</f>
      </c>
    </row>
    <row r="50" spans="1:8" x14ac:dyDescent="0.25">
      <c r="A50" s="10"/>
      <c r="B50" s="9"/>
      <c r="C50" s="9"/>
      <c r="D50" s="9"/>
      <c r="E50" s="11"/>
      <c r="F50" s="12">
        <f>IF(C50="","",IFERROR(INDEX(Settings!$C$2:$C$13,MATCH(C50,Settings!$B$2:$B$13,0)),"?"))</f>
      </c>
      <c r="G50" s="12">
        <f>IF(A50="","",MONTH(A50))</f>
      </c>
      <c r="H50" s="12">
        <f>IF(A50="","",YEAR(A50))</f>
      </c>
    </row>
    <row r="51" spans="1:8" x14ac:dyDescent="0.25">
      <c r="A51" s="10"/>
      <c r="B51" s="9"/>
      <c r="C51" s="9"/>
      <c r="D51" s="9"/>
      <c r="E51" s="11"/>
      <c r="F51" s="12">
        <f>IF(C51="","",IFERROR(INDEX(Settings!$C$2:$C$13,MATCH(C51,Settings!$B$2:$B$13,0)),"?"))</f>
      </c>
      <c r="G51" s="12">
        <f>IF(A51="","",MONTH(A51))</f>
      </c>
      <c r="H51" s="12">
        <f>IF(A51="","",YEAR(A51))</f>
      </c>
    </row>
    <row r="52" spans="1:8" x14ac:dyDescent="0.25">
      <c r="A52" s="10"/>
      <c r="B52" s="9"/>
      <c r="C52" s="9"/>
      <c r="D52" s="9"/>
      <c r="E52" s="11"/>
      <c r="F52" s="12">
        <f>IF(C52="","",IFERROR(INDEX(Settings!$C$2:$C$13,MATCH(C52,Settings!$B$2:$B$13,0)),"?"))</f>
      </c>
      <c r="G52" s="12">
        <f>IF(A52="","",MONTH(A52))</f>
      </c>
      <c r="H52" s="12">
        <f>IF(A52="","",YEAR(A52))</f>
      </c>
    </row>
    <row r="53" spans="1:8" x14ac:dyDescent="0.25">
      <c r="A53" s="10"/>
      <c r="B53" s="9"/>
      <c r="C53" s="9"/>
      <c r="D53" s="9"/>
      <c r="E53" s="11"/>
      <c r="F53" s="12">
        <f>IF(C53="","",IFERROR(INDEX(Settings!$C$2:$C$13,MATCH(C53,Settings!$B$2:$B$13,0)),"?"))</f>
      </c>
      <c r="G53" s="12">
        <f>IF(A53="","",MONTH(A53))</f>
      </c>
      <c r="H53" s="12">
        <f>IF(A53="","",YEAR(A53))</f>
      </c>
    </row>
    <row r="54" spans="1:8" x14ac:dyDescent="0.25">
      <c r="A54" s="10"/>
      <c r="B54" s="9"/>
      <c r="C54" s="9"/>
      <c r="D54" s="9"/>
      <c r="E54" s="11"/>
      <c r="F54" s="12">
        <f>IF(C54="","",IFERROR(INDEX(Settings!$C$2:$C$13,MATCH(C54,Settings!$B$2:$B$13,0)),"?"))</f>
      </c>
      <c r="G54" s="12">
        <f>IF(A54="","",MONTH(A54))</f>
      </c>
      <c r="H54" s="12">
        <f>IF(A54="","",YEAR(A54))</f>
      </c>
    </row>
    <row r="55" spans="1:8" x14ac:dyDescent="0.25">
      <c r="A55" s="10"/>
      <c r="B55" s="9"/>
      <c r="C55" s="9"/>
      <c r="D55" s="9"/>
      <c r="E55" s="11"/>
      <c r="F55" s="12">
        <f>IF(C55="","",IFERROR(INDEX(Settings!$C$2:$C$13,MATCH(C55,Settings!$B$2:$B$13,0)),"?"))</f>
      </c>
      <c r="G55" s="12">
        <f>IF(A55="","",MONTH(A55))</f>
      </c>
      <c r="H55" s="12">
        <f>IF(A55="","",YEAR(A55))</f>
      </c>
    </row>
    <row r="56" spans="1:8" x14ac:dyDescent="0.25">
      <c r="A56" s="10"/>
      <c r="B56" s="9"/>
      <c r="C56" s="9"/>
      <c r="D56" s="9"/>
      <c r="E56" s="11"/>
      <c r="F56" s="12">
        <f>IF(C56="","",IFERROR(INDEX(Settings!$C$2:$C$13,MATCH(C56,Settings!$B$2:$B$13,0)),"?"))</f>
      </c>
      <c r="G56" s="12">
        <f>IF(A56="","",MONTH(A56))</f>
      </c>
      <c r="H56" s="12">
        <f>IF(A56="","",YEAR(A56))</f>
      </c>
    </row>
    <row r="57" spans="1:8" x14ac:dyDescent="0.25">
      <c r="A57" s="10"/>
      <c r="B57" s="9"/>
      <c r="C57" s="9"/>
      <c r="D57" s="9"/>
      <c r="E57" s="11"/>
      <c r="F57" s="12">
        <f>IF(C57="","",IFERROR(INDEX(Settings!$C$2:$C$13,MATCH(C57,Settings!$B$2:$B$13,0)),"?"))</f>
      </c>
      <c r="G57" s="12">
        <f>IF(A57="","",MONTH(A57))</f>
      </c>
      <c r="H57" s="12">
        <f>IF(A57="","",YEAR(A57))</f>
      </c>
    </row>
    <row r="58" spans="1:8" x14ac:dyDescent="0.25">
      <c r="A58" s="10"/>
      <c r="B58" s="9"/>
      <c r="C58" s="9"/>
      <c r="D58" s="9"/>
      <c r="E58" s="11"/>
      <c r="F58" s="12">
        <f>IF(C58="","",IFERROR(INDEX(Settings!$C$2:$C$13,MATCH(C58,Settings!$B$2:$B$13,0)),"?"))</f>
      </c>
      <c r="G58" s="12">
        <f>IF(A58="","",MONTH(A58))</f>
      </c>
      <c r="H58" s="12">
        <f>IF(A58="","",YEAR(A58))</f>
      </c>
    </row>
    <row r="59" spans="1:8" x14ac:dyDescent="0.25">
      <c r="A59" s="10"/>
      <c r="B59" s="9"/>
      <c r="C59" s="9"/>
      <c r="D59" s="9"/>
      <c r="E59" s="11"/>
      <c r="F59" s="12">
        <f>IF(C59="","",IFERROR(INDEX(Settings!$C$2:$C$13,MATCH(C59,Settings!$B$2:$B$13,0)),"?"))</f>
      </c>
      <c r="G59" s="12">
        <f>IF(A59="","",MONTH(A59))</f>
      </c>
      <c r="H59" s="12">
        <f>IF(A59="","",YEAR(A59))</f>
      </c>
    </row>
    <row r="60" spans="1:8" x14ac:dyDescent="0.25">
      <c r="A60" s="10"/>
      <c r="B60" s="9"/>
      <c r="C60" s="9"/>
      <c r="D60" s="9"/>
      <c r="E60" s="11"/>
      <c r="F60" s="12">
        <f>IF(C60="","",IFERROR(INDEX(Settings!$C$2:$C$13,MATCH(C60,Settings!$B$2:$B$13,0)),"?"))</f>
      </c>
      <c r="G60" s="12">
        <f>IF(A60="","",MONTH(A60))</f>
      </c>
      <c r="H60" s="12">
        <f>IF(A60="","",YEAR(A60))</f>
      </c>
    </row>
    <row r="61" spans="1:8" x14ac:dyDescent="0.25">
      <c r="A61" s="10"/>
      <c r="B61" s="9"/>
      <c r="C61" s="9"/>
      <c r="D61" s="9"/>
      <c r="E61" s="11"/>
      <c r="F61" s="12">
        <f>IF(C61="","",IFERROR(INDEX(Settings!$C$2:$C$13,MATCH(C61,Settings!$B$2:$B$13,0)),"?"))</f>
      </c>
      <c r="G61" s="12">
        <f>IF(A61="","",MONTH(A61))</f>
      </c>
      <c r="H61" s="12">
        <f>IF(A61="","",YEAR(A61))</f>
      </c>
    </row>
    <row r="62" spans="1:8" x14ac:dyDescent="0.25">
      <c r="A62" s="10"/>
      <c r="B62" s="9"/>
      <c r="C62" s="9"/>
      <c r="D62" s="9"/>
      <c r="E62" s="11"/>
      <c r="F62" s="12">
        <f>IF(C62="","",IFERROR(INDEX(Settings!$C$2:$C$13,MATCH(C62,Settings!$B$2:$B$13,0)),"?"))</f>
      </c>
      <c r="G62" s="12">
        <f>IF(A62="","",MONTH(A62))</f>
      </c>
      <c r="H62" s="12">
        <f>IF(A62="","",YEAR(A62))</f>
      </c>
    </row>
    <row r="63" spans="1:8" x14ac:dyDescent="0.25">
      <c r="A63" s="10"/>
      <c r="B63" s="9"/>
      <c r="C63" s="9"/>
      <c r="D63" s="9"/>
      <c r="E63" s="11"/>
      <c r="F63" s="12">
        <f>IF(C63="","",IFERROR(INDEX(Settings!$C$2:$C$13,MATCH(C63,Settings!$B$2:$B$13,0)),"?"))</f>
      </c>
      <c r="G63" s="12">
        <f>IF(A63="","",MONTH(A63))</f>
      </c>
      <c r="H63" s="12">
        <f>IF(A63="","",YEAR(A63))</f>
      </c>
    </row>
    <row r="64" spans="1:8" x14ac:dyDescent="0.25">
      <c r="A64" s="10"/>
      <c r="B64" s="9"/>
      <c r="C64" s="9"/>
      <c r="D64" s="9"/>
      <c r="E64" s="11"/>
      <c r="F64" s="12">
        <f>IF(C64="","",IFERROR(INDEX(Settings!$C$2:$C$13,MATCH(C64,Settings!$B$2:$B$13,0)),"?"))</f>
      </c>
      <c r="G64" s="12">
        <f>IF(A64="","",MONTH(A64))</f>
      </c>
      <c r="H64" s="12">
        <f>IF(A64="","",YEAR(A64))</f>
      </c>
    </row>
    <row r="65" spans="1:8" x14ac:dyDescent="0.25">
      <c r="A65" s="10"/>
      <c r="B65" s="9"/>
      <c r="C65" s="9"/>
      <c r="D65" s="9"/>
      <c r="E65" s="11"/>
      <c r="F65" s="12">
        <f>IF(C65="","",IFERROR(INDEX(Settings!$C$2:$C$13,MATCH(C65,Settings!$B$2:$B$13,0)),"?"))</f>
      </c>
      <c r="G65" s="12">
        <f>IF(A65="","",MONTH(A65))</f>
      </c>
      <c r="H65" s="12">
        <f>IF(A65="","",YEAR(A65))</f>
      </c>
    </row>
    <row r="66" spans="1:8" x14ac:dyDescent="0.25">
      <c r="A66" s="10"/>
      <c r="B66" s="9"/>
      <c r="C66" s="9"/>
      <c r="D66" s="9"/>
      <c r="E66" s="11"/>
      <c r="F66" s="12">
        <f>IF(C66="","",IFERROR(INDEX(Settings!$C$2:$C$13,MATCH(C66,Settings!$B$2:$B$13,0)),"?"))</f>
      </c>
      <c r="G66" s="12">
        <f>IF(A66="","",MONTH(A66))</f>
      </c>
      <c r="H66" s="12">
        <f>IF(A66="","",YEAR(A66))</f>
      </c>
    </row>
    <row r="67" spans="1:8" x14ac:dyDescent="0.25">
      <c r="A67" s="10"/>
      <c r="B67" s="9"/>
      <c r="C67" s="9"/>
      <c r="D67" s="9"/>
      <c r="E67" s="11"/>
      <c r="F67" s="12">
        <f>IF(C67="","",IFERROR(INDEX(Settings!$C$2:$C$13,MATCH(C67,Settings!$B$2:$B$13,0)),"?"))</f>
      </c>
      <c r="G67" s="12">
        <f>IF(A67="","",MONTH(A67))</f>
      </c>
      <c r="H67" s="12">
        <f>IF(A67="","",YEAR(A67))</f>
      </c>
    </row>
    <row r="68" spans="1:8" x14ac:dyDescent="0.25">
      <c r="A68" s="10"/>
      <c r="B68" s="9"/>
      <c r="C68" s="9"/>
      <c r="D68" s="9"/>
      <c r="E68" s="11"/>
      <c r="F68" s="12">
        <f>IF(C68="","",IFERROR(INDEX(Settings!$C$2:$C$13,MATCH(C68,Settings!$B$2:$B$13,0)),"?"))</f>
      </c>
      <c r="G68" s="12">
        <f>IF(A68="","",MONTH(A68))</f>
      </c>
      <c r="H68" s="12">
        <f>IF(A68="","",YEAR(A68))</f>
      </c>
    </row>
    <row r="69" spans="1:8" x14ac:dyDescent="0.25">
      <c r="A69" s="10"/>
      <c r="B69" s="9"/>
      <c r="C69" s="9"/>
      <c r="D69" s="9"/>
      <c r="E69" s="11"/>
      <c r="F69" s="12">
        <f>IF(C69="","",IFERROR(INDEX(Settings!$C$2:$C$13,MATCH(C69,Settings!$B$2:$B$13,0)),"?"))</f>
      </c>
      <c r="G69" s="12">
        <f>IF(A69="","",MONTH(A69))</f>
      </c>
      <c r="H69" s="12">
        <f>IF(A69="","",YEAR(A69))</f>
      </c>
    </row>
    <row r="70" spans="1:8" x14ac:dyDescent="0.25">
      <c r="A70" s="10"/>
      <c r="B70" s="9"/>
      <c r="C70" s="9"/>
      <c r="D70" s="9"/>
      <c r="E70" s="11"/>
      <c r="F70" s="12">
        <f>IF(C70="","",IFERROR(INDEX(Settings!$C$2:$C$13,MATCH(C70,Settings!$B$2:$B$13,0)),"?"))</f>
      </c>
      <c r="G70" s="12">
        <f>IF(A70="","",MONTH(A70))</f>
      </c>
      <c r="H70" s="12">
        <f>IF(A70="","",YEAR(A70))</f>
      </c>
    </row>
    <row r="71" spans="1:8" x14ac:dyDescent="0.25">
      <c r="A71" s="10"/>
      <c r="B71" s="9"/>
      <c r="C71" s="9"/>
      <c r="D71" s="9"/>
      <c r="E71" s="11"/>
      <c r="F71" s="12">
        <f>IF(C71="","",IFERROR(INDEX(Settings!$C$2:$C$13,MATCH(C71,Settings!$B$2:$B$13,0)),"?"))</f>
      </c>
      <c r="G71" s="12">
        <f>IF(A71="","",MONTH(A71))</f>
      </c>
      <c r="H71" s="12">
        <f>IF(A71="","",YEAR(A71))</f>
      </c>
    </row>
    <row r="72" spans="1:8" x14ac:dyDescent="0.25">
      <c r="A72" s="10"/>
      <c r="B72" s="9"/>
      <c r="C72" s="9"/>
      <c r="D72" s="9"/>
      <c r="E72" s="11"/>
      <c r="F72" s="12">
        <f>IF(C72="","",IFERROR(INDEX(Settings!$C$2:$C$13,MATCH(C72,Settings!$B$2:$B$13,0)),"?"))</f>
      </c>
      <c r="G72" s="12">
        <f>IF(A72="","",MONTH(A72))</f>
      </c>
      <c r="H72" s="12">
        <f>IF(A72="","",YEAR(A72))</f>
      </c>
    </row>
    <row r="73" spans="1:8" x14ac:dyDescent="0.25">
      <c r="A73" s="10"/>
      <c r="B73" s="9"/>
      <c r="C73" s="9"/>
      <c r="D73" s="9"/>
      <c r="E73" s="11"/>
      <c r="F73" s="12">
        <f>IF(C73="","",IFERROR(INDEX(Settings!$C$2:$C$13,MATCH(C73,Settings!$B$2:$B$13,0)),"?"))</f>
      </c>
      <c r="G73" s="12">
        <f>IF(A73="","",MONTH(A73))</f>
      </c>
      <c r="H73" s="12">
        <f>IF(A73="","",YEAR(A73))</f>
      </c>
    </row>
    <row r="74" spans="1:8" x14ac:dyDescent="0.25">
      <c r="A74" s="10"/>
      <c r="B74" s="9"/>
      <c r="C74" s="9"/>
      <c r="D74" s="9"/>
      <c r="E74" s="11"/>
      <c r="F74" s="12">
        <f>IF(C74="","",IFERROR(INDEX(Settings!$C$2:$C$13,MATCH(C74,Settings!$B$2:$B$13,0)),"?"))</f>
      </c>
      <c r="G74" s="12">
        <f>IF(A74="","",MONTH(A74))</f>
      </c>
      <c r="H74" s="12">
        <f>IF(A74="","",YEAR(A74))</f>
      </c>
    </row>
    <row r="75" spans="1:8" x14ac:dyDescent="0.25">
      <c r="A75" s="10"/>
      <c r="B75" s="9"/>
      <c r="C75" s="9"/>
      <c r="D75" s="9"/>
      <c r="E75" s="11"/>
      <c r="F75" s="12">
        <f>IF(C75="","",IFERROR(INDEX(Settings!$C$2:$C$13,MATCH(C75,Settings!$B$2:$B$13,0)),"?"))</f>
      </c>
      <c r="G75" s="12">
        <f>IF(A75="","",MONTH(A75))</f>
      </c>
      <c r="H75" s="12">
        <f>IF(A75="","",YEAR(A75))</f>
      </c>
    </row>
    <row r="76" spans="1:8" x14ac:dyDescent="0.25">
      <c r="A76" s="10"/>
      <c r="B76" s="9"/>
      <c r="C76" s="9"/>
      <c r="D76" s="9"/>
      <c r="E76" s="11"/>
      <c r="F76" s="12">
        <f>IF(C76="","",IFERROR(INDEX(Settings!$C$2:$C$13,MATCH(C76,Settings!$B$2:$B$13,0)),"?"))</f>
      </c>
      <c r="G76" s="12">
        <f>IF(A76="","",MONTH(A76))</f>
      </c>
      <c r="H76" s="12">
        <f>IF(A76="","",YEAR(A76))</f>
      </c>
    </row>
    <row r="77" spans="1:8" x14ac:dyDescent="0.25">
      <c r="A77" s="10"/>
      <c r="B77" s="9"/>
      <c r="C77" s="9"/>
      <c r="D77" s="9"/>
      <c r="E77" s="11"/>
      <c r="F77" s="12">
        <f>IF(C77="","",IFERROR(INDEX(Settings!$C$2:$C$13,MATCH(C77,Settings!$B$2:$B$13,0)),"?"))</f>
      </c>
      <c r="G77" s="12">
        <f>IF(A77="","",MONTH(A77))</f>
      </c>
      <c r="H77" s="12">
        <f>IF(A77="","",YEAR(A77))</f>
      </c>
    </row>
    <row r="78" spans="1:8" x14ac:dyDescent="0.25">
      <c r="A78" s="10"/>
      <c r="B78" s="9"/>
      <c r="C78" s="9"/>
      <c r="D78" s="9"/>
      <c r="E78" s="11"/>
      <c r="F78" s="12">
        <f>IF(C78="","",IFERROR(INDEX(Settings!$C$2:$C$13,MATCH(C78,Settings!$B$2:$B$13,0)),"?"))</f>
      </c>
      <c r="G78" s="12">
        <f>IF(A78="","",MONTH(A78))</f>
      </c>
      <c r="H78" s="12">
        <f>IF(A78="","",YEAR(A78))</f>
      </c>
    </row>
    <row r="79" spans="1:8" x14ac:dyDescent="0.25">
      <c r="A79" s="10"/>
      <c r="B79" s="9"/>
      <c r="C79" s="9"/>
      <c r="D79" s="9"/>
      <c r="E79" s="11"/>
      <c r="F79" s="12">
        <f>IF(C79="","",IFERROR(INDEX(Settings!$C$2:$C$13,MATCH(C79,Settings!$B$2:$B$13,0)),"?"))</f>
      </c>
      <c r="G79" s="12">
        <f>IF(A79="","",MONTH(A79))</f>
      </c>
      <c r="H79" s="12">
        <f>IF(A79="","",YEAR(A79))</f>
      </c>
    </row>
    <row r="80" spans="1:8" x14ac:dyDescent="0.25">
      <c r="A80" s="10"/>
      <c r="B80" s="9"/>
      <c r="C80" s="9"/>
      <c r="D80" s="9"/>
      <c r="E80" s="11"/>
      <c r="F80" s="12">
        <f>IF(C80="","",IFERROR(INDEX(Settings!$C$2:$C$13,MATCH(C80,Settings!$B$2:$B$13,0)),"?"))</f>
      </c>
      <c r="G80" s="12">
        <f>IF(A80="","",MONTH(A80))</f>
      </c>
      <c r="H80" s="12">
        <f>IF(A80="","",YEAR(A80))</f>
      </c>
    </row>
    <row r="81" spans="1:8" x14ac:dyDescent="0.25">
      <c r="A81" s="10"/>
      <c r="B81" s="9"/>
      <c r="C81" s="9"/>
      <c r="D81" s="9"/>
      <c r="E81" s="11"/>
      <c r="F81" s="12">
        <f>IF(C81="","",IFERROR(INDEX(Settings!$C$2:$C$13,MATCH(C81,Settings!$B$2:$B$13,0)),"?"))</f>
      </c>
      <c r="G81" s="12">
        <f>IF(A81="","",MONTH(A81))</f>
      </c>
      <c r="H81" s="12">
        <f>IF(A81="","",YEAR(A81))</f>
      </c>
    </row>
    <row r="82" spans="1:8" x14ac:dyDescent="0.25">
      <c r="A82" s="10"/>
      <c r="B82" s="9"/>
      <c r="C82" s="9"/>
      <c r="D82" s="9"/>
      <c r="E82" s="11"/>
      <c r="F82" s="12">
        <f>IF(C82="","",IFERROR(INDEX(Settings!$C$2:$C$13,MATCH(C82,Settings!$B$2:$B$13,0)),"?"))</f>
      </c>
      <c r="G82" s="12">
        <f>IF(A82="","",MONTH(A82))</f>
      </c>
      <c r="H82" s="12">
        <f>IF(A82="","",YEAR(A82))</f>
      </c>
    </row>
    <row r="83" spans="1:8" x14ac:dyDescent="0.25">
      <c r="A83" s="10"/>
      <c r="B83" s="9"/>
      <c r="C83" s="9"/>
      <c r="D83" s="9"/>
      <c r="E83" s="11"/>
      <c r="F83" s="12">
        <f>IF(C83="","",IFERROR(INDEX(Settings!$C$2:$C$13,MATCH(C83,Settings!$B$2:$B$13,0)),"?"))</f>
      </c>
      <c r="G83" s="12">
        <f>IF(A83="","",MONTH(A83))</f>
      </c>
      <c r="H83" s="12">
        <f>IF(A83="","",YEAR(A83))</f>
      </c>
    </row>
    <row r="84" spans="1:8" x14ac:dyDescent="0.25">
      <c r="A84" s="10"/>
      <c r="B84" s="9"/>
      <c r="C84" s="9"/>
      <c r="D84" s="9"/>
      <c r="E84" s="11"/>
      <c r="F84" s="12">
        <f>IF(C84="","",IFERROR(INDEX(Settings!$C$2:$C$13,MATCH(C84,Settings!$B$2:$B$13,0)),"?"))</f>
      </c>
      <c r="G84" s="12">
        <f>IF(A84="","",MONTH(A84))</f>
      </c>
      <c r="H84" s="12">
        <f>IF(A84="","",YEAR(A84))</f>
      </c>
    </row>
    <row r="85" spans="1:8" x14ac:dyDescent="0.25">
      <c r="A85" s="10"/>
      <c r="B85" s="9"/>
      <c r="C85" s="9"/>
      <c r="D85" s="9"/>
      <c r="E85" s="11"/>
      <c r="F85" s="12">
        <f>IF(C85="","",IFERROR(INDEX(Settings!$C$2:$C$13,MATCH(C85,Settings!$B$2:$B$13,0)),"?"))</f>
      </c>
      <c r="G85" s="12">
        <f>IF(A85="","",MONTH(A85))</f>
      </c>
      <c r="H85" s="12">
        <f>IF(A85="","",YEAR(A85))</f>
      </c>
    </row>
    <row r="86" spans="1:8" x14ac:dyDescent="0.25">
      <c r="A86" s="10"/>
      <c r="B86" s="9"/>
      <c r="C86" s="9"/>
      <c r="D86" s="9"/>
      <c r="E86" s="11"/>
      <c r="F86" s="12">
        <f>IF(C86="","",IFERROR(INDEX(Settings!$C$2:$C$13,MATCH(C86,Settings!$B$2:$B$13,0)),"?"))</f>
      </c>
      <c r="G86" s="12">
        <f>IF(A86="","",MONTH(A86))</f>
      </c>
      <c r="H86" s="12">
        <f>IF(A86="","",YEAR(A86))</f>
      </c>
    </row>
    <row r="87" spans="1:8" x14ac:dyDescent="0.25">
      <c r="A87" s="10"/>
      <c r="B87" s="9"/>
      <c r="C87" s="9"/>
      <c r="D87" s="9"/>
      <c r="E87" s="11"/>
      <c r="F87" s="12">
        <f>IF(C87="","",IFERROR(INDEX(Settings!$C$2:$C$13,MATCH(C87,Settings!$B$2:$B$13,0)),"?"))</f>
      </c>
      <c r="G87" s="12">
        <f>IF(A87="","",MONTH(A87))</f>
      </c>
      <c r="H87" s="12">
        <f>IF(A87="","",YEAR(A87))</f>
      </c>
    </row>
    <row r="88" spans="1:8" x14ac:dyDescent="0.25">
      <c r="A88" s="10"/>
      <c r="B88" s="9"/>
      <c r="C88" s="9"/>
      <c r="D88" s="9"/>
      <c r="E88" s="11"/>
      <c r="F88" s="12">
        <f>IF(C88="","",IFERROR(INDEX(Settings!$C$2:$C$13,MATCH(C88,Settings!$B$2:$B$13,0)),"?"))</f>
      </c>
      <c r="G88" s="12">
        <f>IF(A88="","",MONTH(A88))</f>
      </c>
      <c r="H88" s="12">
        <f>IF(A88="","",YEAR(A88))</f>
      </c>
    </row>
    <row r="89" spans="1:8" x14ac:dyDescent="0.25">
      <c r="A89" s="10"/>
      <c r="B89" s="9"/>
      <c r="C89" s="9"/>
      <c r="D89" s="9"/>
      <c r="E89" s="11"/>
      <c r="F89" s="12">
        <f>IF(C89="","",IFERROR(INDEX(Settings!$C$2:$C$13,MATCH(C89,Settings!$B$2:$B$13,0)),"?"))</f>
      </c>
      <c r="G89" s="12">
        <f>IF(A89="","",MONTH(A89))</f>
      </c>
      <c r="H89" s="12">
        <f>IF(A89="","",YEAR(A89))</f>
      </c>
    </row>
    <row r="90" spans="1:8" x14ac:dyDescent="0.25">
      <c r="A90" s="10"/>
      <c r="B90" s="9"/>
      <c r="C90" s="9"/>
      <c r="D90" s="9"/>
      <c r="E90" s="11"/>
      <c r="F90" s="12">
        <f>IF(C90="","",IFERROR(INDEX(Settings!$C$2:$C$13,MATCH(C90,Settings!$B$2:$B$13,0)),"?"))</f>
      </c>
      <c r="G90" s="12">
        <f>IF(A90="","",MONTH(A90))</f>
      </c>
      <c r="H90" s="12">
        <f>IF(A90="","",YEAR(A90))</f>
      </c>
    </row>
    <row r="91" spans="1:8" x14ac:dyDescent="0.25">
      <c r="A91" s="10"/>
      <c r="B91" s="9"/>
      <c r="C91" s="9"/>
      <c r="D91" s="9"/>
      <c r="E91" s="11"/>
      <c r="F91" s="12">
        <f>IF(C91="","",IFERROR(INDEX(Settings!$C$2:$C$13,MATCH(C91,Settings!$B$2:$B$13,0)),"?"))</f>
      </c>
      <c r="G91" s="12">
        <f>IF(A91="","",MONTH(A91))</f>
      </c>
      <c r="H91" s="12">
        <f>IF(A91="","",YEAR(A91))</f>
      </c>
    </row>
    <row r="92" spans="1:8" x14ac:dyDescent="0.25">
      <c r="A92" s="10"/>
      <c r="B92" s="9"/>
      <c r="C92" s="9"/>
      <c r="D92" s="9"/>
      <c r="E92" s="11"/>
      <c r="F92" s="12">
        <f>IF(C92="","",IFERROR(INDEX(Settings!$C$2:$C$13,MATCH(C92,Settings!$B$2:$B$13,0)),"?"))</f>
      </c>
      <c r="G92" s="12">
        <f>IF(A92="","",MONTH(A92))</f>
      </c>
      <c r="H92" s="12">
        <f>IF(A92="","",YEAR(A92))</f>
      </c>
    </row>
    <row r="93" spans="1:8" x14ac:dyDescent="0.25">
      <c r="A93" s="10"/>
      <c r="B93" s="9"/>
      <c r="C93" s="9"/>
      <c r="D93" s="9"/>
      <c r="E93" s="11"/>
      <c r="F93" s="12">
        <f>IF(C93="","",IFERROR(INDEX(Settings!$C$2:$C$13,MATCH(C93,Settings!$B$2:$B$13,0)),"?"))</f>
      </c>
      <c r="G93" s="12">
        <f>IF(A93="","",MONTH(A93))</f>
      </c>
      <c r="H93" s="12">
        <f>IF(A93="","",YEAR(A93))</f>
      </c>
    </row>
    <row r="94" spans="1:8" x14ac:dyDescent="0.25">
      <c r="A94" s="10"/>
      <c r="B94" s="9"/>
      <c r="C94" s="9"/>
      <c r="D94" s="9"/>
      <c r="E94" s="11"/>
      <c r="F94" s="12">
        <f>IF(C94="","",IFERROR(INDEX(Settings!$C$2:$C$13,MATCH(C94,Settings!$B$2:$B$13,0)),"?"))</f>
      </c>
      <c r="G94" s="12">
        <f>IF(A94="","",MONTH(A94))</f>
      </c>
      <c r="H94" s="12">
        <f>IF(A94="","",YEAR(A94))</f>
      </c>
    </row>
    <row r="95" spans="1:8" x14ac:dyDescent="0.25">
      <c r="A95" s="10"/>
      <c r="B95" s="9"/>
      <c r="C95" s="9"/>
      <c r="D95" s="9"/>
      <c r="E95" s="11"/>
      <c r="F95" s="12">
        <f>IF(C95="","",IFERROR(INDEX(Settings!$C$2:$C$13,MATCH(C95,Settings!$B$2:$B$13,0)),"?"))</f>
      </c>
      <c r="G95" s="12">
        <f>IF(A95="","",MONTH(A95))</f>
      </c>
      <c r="H95" s="12">
        <f>IF(A95="","",YEAR(A95))</f>
      </c>
    </row>
    <row r="96" spans="1:8" x14ac:dyDescent="0.25">
      <c r="A96" s="10"/>
      <c r="B96" s="9"/>
      <c r="C96" s="9"/>
      <c r="D96" s="9"/>
      <c r="E96" s="11"/>
      <c r="F96" s="12">
        <f>IF(C96="","",IFERROR(INDEX(Settings!$C$2:$C$13,MATCH(C96,Settings!$B$2:$B$13,0)),"?"))</f>
      </c>
      <c r="G96" s="12">
        <f>IF(A96="","",MONTH(A96))</f>
      </c>
      <c r="H96" s="12">
        <f>IF(A96="","",YEAR(A96))</f>
      </c>
    </row>
    <row r="97" spans="1:8" x14ac:dyDescent="0.25">
      <c r="A97" s="10"/>
      <c r="B97" s="9"/>
      <c r="C97" s="9"/>
      <c r="D97" s="9"/>
      <c r="E97" s="11"/>
      <c r="F97" s="12">
        <f>IF(C97="","",IFERROR(INDEX(Settings!$C$2:$C$13,MATCH(C97,Settings!$B$2:$B$13,0)),"?"))</f>
      </c>
      <c r="G97" s="12">
        <f>IF(A97="","",MONTH(A97))</f>
      </c>
      <c r="H97" s="12">
        <f>IF(A97="","",YEAR(A97))</f>
      </c>
    </row>
    <row r="98" spans="1:8" x14ac:dyDescent="0.25">
      <c r="A98" s="10"/>
      <c r="B98" s="9"/>
      <c r="C98" s="9"/>
      <c r="D98" s="9"/>
      <c r="E98" s="11"/>
      <c r="F98" s="12">
        <f>IF(C98="","",IFERROR(INDEX(Settings!$C$2:$C$13,MATCH(C98,Settings!$B$2:$B$13,0)),"?"))</f>
      </c>
      <c r="G98" s="12">
        <f>IF(A98="","",MONTH(A98))</f>
      </c>
      <c r="H98" s="12">
        <f>IF(A98="","",YEAR(A98))</f>
      </c>
    </row>
    <row r="99" spans="1:8" x14ac:dyDescent="0.25">
      <c r="A99" s="10"/>
      <c r="B99" s="9"/>
      <c r="C99" s="9"/>
      <c r="D99" s="9"/>
      <c r="E99" s="11"/>
      <c r="F99" s="12">
        <f>IF(C99="","",IFERROR(INDEX(Settings!$C$2:$C$13,MATCH(C99,Settings!$B$2:$B$13,0)),"?"))</f>
      </c>
      <c r="G99" s="12">
        <f>IF(A99="","",MONTH(A99))</f>
      </c>
      <c r="H99" s="12">
        <f>IF(A99="","",YEAR(A99))</f>
      </c>
    </row>
    <row r="100" spans="1:8" x14ac:dyDescent="0.25">
      <c r="A100" s="10"/>
      <c r="B100" s="9"/>
      <c r="C100" s="9"/>
      <c r="D100" s="9"/>
      <c r="E100" s="11"/>
      <c r="F100" s="12">
        <f>IF(C100="","",IFERROR(INDEX(Settings!$C$2:$C$13,MATCH(C100,Settings!$B$2:$B$13,0)),"?"))</f>
      </c>
      <c r="G100" s="12">
        <f>IF(A100="","",MONTH(A100))</f>
      </c>
      <c r="H100" s="12">
        <f>IF(A100="","",YEAR(A100))</f>
      </c>
    </row>
    <row r="101" spans="1:8" x14ac:dyDescent="0.25">
      <c r="A101" s="10"/>
      <c r="B101" s="9"/>
      <c r="C101" s="9"/>
      <c r="D101" s="9"/>
      <c r="E101" s="11"/>
      <c r="F101" s="12">
        <f>IF(C101="","",IFERROR(INDEX(Settings!$C$2:$C$13,MATCH(C101,Settings!$B$2:$B$13,0)),"?"))</f>
      </c>
      <c r="G101" s="12">
        <f>IF(A101="","",MONTH(A101))</f>
      </c>
      <c r="H101" s="12">
        <f>IF(A101="","",YEAR(A101))</f>
      </c>
    </row>
    <row r="102" spans="1:8" x14ac:dyDescent="0.25">
      <c r="A102" s="10"/>
      <c r="B102" s="9"/>
      <c r="C102" s="9"/>
      <c r="D102" s="9"/>
      <c r="E102" s="11"/>
      <c r="F102" s="12">
        <f>IF(C102="","",IFERROR(INDEX(Settings!$C$2:$C$13,MATCH(C102,Settings!$B$2:$B$13,0)),"?"))</f>
      </c>
      <c r="G102" s="12">
        <f>IF(A102="","",MONTH(A102))</f>
      </c>
      <c r="H102" s="12">
        <f>IF(A102="","",YEAR(A102))</f>
      </c>
    </row>
    <row r="103" spans="1:8" x14ac:dyDescent="0.25">
      <c r="A103" s="10"/>
      <c r="B103" s="9"/>
      <c r="C103" s="9"/>
      <c r="D103" s="9"/>
      <c r="E103" s="11"/>
      <c r="F103" s="12">
        <f>IF(C103="","",IFERROR(INDEX(Settings!$C$2:$C$13,MATCH(C103,Settings!$B$2:$B$13,0)),"?"))</f>
      </c>
      <c r="G103" s="12">
        <f>IF(A103="","",MONTH(A103))</f>
      </c>
      <c r="H103" s="12">
        <f>IF(A103="","",YEAR(A103))</f>
      </c>
    </row>
    <row r="104" spans="1:8" x14ac:dyDescent="0.25">
      <c r="A104" s="10"/>
      <c r="B104" s="9"/>
      <c r="C104" s="9"/>
      <c r="D104" s="9"/>
      <c r="E104" s="11"/>
      <c r="F104" s="12">
        <f>IF(C104="","",IFERROR(INDEX(Settings!$C$2:$C$13,MATCH(C104,Settings!$B$2:$B$13,0)),"?"))</f>
      </c>
      <c r="G104" s="12">
        <f>IF(A104="","",MONTH(A104))</f>
      </c>
      <c r="H104" s="12">
        <f>IF(A104="","",YEAR(A104))</f>
      </c>
    </row>
    <row r="105" spans="1:8" x14ac:dyDescent="0.25">
      <c r="A105" s="10"/>
      <c r="B105" s="9"/>
      <c r="C105" s="9"/>
      <c r="D105" s="9"/>
      <c r="E105" s="11"/>
      <c r="F105" s="12">
        <f>IF(C105="","",IFERROR(INDEX(Settings!$C$2:$C$13,MATCH(C105,Settings!$B$2:$B$13,0)),"?"))</f>
      </c>
      <c r="G105" s="12">
        <f>IF(A105="","",MONTH(A105))</f>
      </c>
      <c r="H105" s="12">
        <f>IF(A105="","",YEAR(A105))</f>
      </c>
    </row>
    <row r="106" spans="1:8" x14ac:dyDescent="0.25">
      <c r="A106" s="10"/>
      <c r="B106" s="9"/>
      <c r="C106" s="9"/>
      <c r="D106" s="9"/>
      <c r="E106" s="11"/>
      <c r="F106" s="12">
        <f>IF(C106="","",IFERROR(INDEX(Settings!$C$2:$C$13,MATCH(C106,Settings!$B$2:$B$13,0)),"?"))</f>
      </c>
      <c r="G106" s="12">
        <f>IF(A106="","",MONTH(A106))</f>
      </c>
      <c r="H106" s="12">
        <f>IF(A106="","",YEAR(A106))</f>
      </c>
    </row>
    <row r="107" spans="1:8" x14ac:dyDescent="0.25">
      <c r="A107" s="10"/>
      <c r="B107" s="9"/>
      <c r="C107" s="9"/>
      <c r="D107" s="9"/>
      <c r="E107" s="11"/>
      <c r="F107" s="12">
        <f>IF(C107="","",IFERROR(INDEX(Settings!$C$2:$C$13,MATCH(C107,Settings!$B$2:$B$13,0)),"?"))</f>
      </c>
      <c r="G107" s="12">
        <f>IF(A107="","",MONTH(A107))</f>
      </c>
      <c r="H107" s="12">
        <f>IF(A107="","",YEAR(A107))</f>
      </c>
    </row>
    <row r="108" spans="1:8" x14ac:dyDescent="0.25">
      <c r="A108" s="10"/>
      <c r="B108" s="9"/>
      <c r="C108" s="9"/>
      <c r="D108" s="9"/>
      <c r="E108" s="11"/>
      <c r="F108" s="12">
        <f>IF(C108="","",IFERROR(INDEX(Settings!$C$2:$C$13,MATCH(C108,Settings!$B$2:$B$13,0)),"?"))</f>
      </c>
      <c r="G108" s="12">
        <f>IF(A108="","",MONTH(A108))</f>
      </c>
      <c r="H108" s="12">
        <f>IF(A108="","",YEAR(A108))</f>
      </c>
    </row>
    <row r="109" spans="1:8" x14ac:dyDescent="0.25">
      <c r="A109" s="10"/>
      <c r="B109" s="9"/>
      <c r="C109" s="9"/>
      <c r="D109" s="9"/>
      <c r="E109" s="11"/>
      <c r="F109" s="12">
        <f>IF(C109="","",IFERROR(INDEX(Settings!$C$2:$C$13,MATCH(C109,Settings!$B$2:$B$13,0)),"?"))</f>
      </c>
      <c r="G109" s="12">
        <f>IF(A109="","",MONTH(A109))</f>
      </c>
      <c r="H109" s="12">
        <f>IF(A109="","",YEAR(A109))</f>
      </c>
    </row>
    <row r="110" spans="1:8" x14ac:dyDescent="0.25">
      <c r="A110" s="10"/>
      <c r="B110" s="9"/>
      <c r="C110" s="9"/>
      <c r="D110" s="9"/>
      <c r="E110" s="11"/>
      <c r="F110" s="12">
        <f>IF(C110="","",IFERROR(INDEX(Settings!$C$2:$C$13,MATCH(C110,Settings!$B$2:$B$13,0)),"?"))</f>
      </c>
      <c r="G110" s="12">
        <f>IF(A110="","",MONTH(A110))</f>
      </c>
      <c r="H110" s="12">
        <f>IF(A110="","",YEAR(A110))</f>
      </c>
    </row>
    <row r="111" spans="1:8" x14ac:dyDescent="0.25">
      <c r="A111" s="10"/>
      <c r="B111" s="9"/>
      <c r="C111" s="9"/>
      <c r="D111" s="9"/>
      <c r="E111" s="11"/>
      <c r="F111" s="12">
        <f>IF(C111="","",IFERROR(INDEX(Settings!$C$2:$C$13,MATCH(C111,Settings!$B$2:$B$13,0)),"?"))</f>
      </c>
      <c r="G111" s="12">
        <f>IF(A111="","",MONTH(A111))</f>
      </c>
      <c r="H111" s="12">
        <f>IF(A111="","",YEAR(A111))</f>
      </c>
    </row>
    <row r="112" spans="1:8" x14ac:dyDescent="0.25">
      <c r="A112" s="10"/>
      <c r="B112" s="9"/>
      <c r="C112" s="9"/>
      <c r="D112" s="9"/>
      <c r="E112" s="11"/>
      <c r="F112" s="12">
        <f>IF(C112="","",IFERROR(INDEX(Settings!$C$2:$C$13,MATCH(C112,Settings!$B$2:$B$13,0)),"?"))</f>
      </c>
      <c r="G112" s="12">
        <f>IF(A112="","",MONTH(A112))</f>
      </c>
      <c r="H112" s="12">
        <f>IF(A112="","",YEAR(A112))</f>
      </c>
    </row>
    <row r="113" spans="1:8" x14ac:dyDescent="0.25">
      <c r="A113" s="10"/>
      <c r="B113" s="9"/>
      <c r="C113" s="9"/>
      <c r="D113" s="9"/>
      <c r="E113" s="11"/>
      <c r="F113" s="12">
        <f>IF(C113="","",IFERROR(INDEX(Settings!$C$2:$C$13,MATCH(C113,Settings!$B$2:$B$13,0)),"?"))</f>
      </c>
      <c r="G113" s="12">
        <f>IF(A113="","",MONTH(A113))</f>
      </c>
      <c r="H113" s="12">
        <f>IF(A113="","",YEAR(A113))</f>
      </c>
    </row>
    <row r="114" spans="1:8" x14ac:dyDescent="0.25">
      <c r="A114" s="10"/>
      <c r="B114" s="9"/>
      <c r="C114" s="9"/>
      <c r="D114" s="9"/>
      <c r="E114" s="11"/>
      <c r="F114" s="12">
        <f>IF(C114="","",IFERROR(INDEX(Settings!$C$2:$C$13,MATCH(C114,Settings!$B$2:$B$13,0)),"?"))</f>
      </c>
      <c r="G114" s="12">
        <f>IF(A114="","",MONTH(A114))</f>
      </c>
      <c r="H114" s="12">
        <f>IF(A114="","",YEAR(A114))</f>
      </c>
    </row>
    <row r="115" spans="1:8" x14ac:dyDescent="0.25">
      <c r="A115" s="10"/>
      <c r="B115" s="9"/>
      <c r="C115" s="9"/>
      <c r="D115" s="9"/>
      <c r="E115" s="11"/>
      <c r="F115" s="12">
        <f>IF(C115="","",IFERROR(INDEX(Settings!$C$2:$C$13,MATCH(C115,Settings!$B$2:$B$13,0)),"?"))</f>
      </c>
      <c r="G115" s="12">
        <f>IF(A115="","",MONTH(A115))</f>
      </c>
      <c r="H115" s="12">
        <f>IF(A115="","",YEAR(A115))</f>
      </c>
    </row>
    <row r="116" spans="1:8" x14ac:dyDescent="0.25">
      <c r="A116" s="10"/>
      <c r="B116" s="9"/>
      <c r="C116" s="9"/>
      <c r="D116" s="9"/>
      <c r="E116" s="11"/>
      <c r="F116" s="12">
        <f>IF(C116="","",IFERROR(INDEX(Settings!$C$2:$C$13,MATCH(C116,Settings!$B$2:$B$13,0)),"?"))</f>
      </c>
      <c r="G116" s="12">
        <f>IF(A116="","",MONTH(A116))</f>
      </c>
      <c r="H116" s="12">
        <f>IF(A116="","",YEAR(A116))</f>
      </c>
    </row>
    <row r="117" spans="1:8" x14ac:dyDescent="0.25">
      <c r="A117" s="10"/>
      <c r="B117" s="9"/>
      <c r="C117" s="9"/>
      <c r="D117" s="9"/>
      <c r="E117" s="11"/>
      <c r="F117" s="12">
        <f>IF(C117="","",IFERROR(INDEX(Settings!$C$2:$C$13,MATCH(C117,Settings!$B$2:$B$13,0)),"?"))</f>
      </c>
      <c r="G117" s="12">
        <f>IF(A117="","",MONTH(A117))</f>
      </c>
      <c r="H117" s="12">
        <f>IF(A117="","",YEAR(A117))</f>
      </c>
    </row>
    <row r="118" spans="1:8" x14ac:dyDescent="0.25">
      <c r="A118" s="10"/>
      <c r="B118" s="9"/>
      <c r="C118" s="9"/>
      <c r="D118" s="9"/>
      <c r="E118" s="11"/>
      <c r="F118" s="12">
        <f>IF(C118="","",IFERROR(INDEX(Settings!$C$2:$C$13,MATCH(C118,Settings!$B$2:$B$13,0)),"?"))</f>
      </c>
      <c r="G118" s="12">
        <f>IF(A118="","",MONTH(A118))</f>
      </c>
      <c r="H118" s="12">
        <f>IF(A118="","",YEAR(A118))</f>
      </c>
    </row>
    <row r="119" spans="1:8" x14ac:dyDescent="0.25">
      <c r="A119" s="10"/>
      <c r="B119" s="9"/>
      <c r="C119" s="9"/>
      <c r="D119" s="9"/>
      <c r="E119" s="11"/>
      <c r="F119" s="12">
        <f>IF(C119="","",IFERROR(INDEX(Settings!$C$2:$C$13,MATCH(C119,Settings!$B$2:$B$13,0)),"?"))</f>
      </c>
      <c r="G119" s="12">
        <f>IF(A119="","",MONTH(A119))</f>
      </c>
      <c r="H119" s="12">
        <f>IF(A119="","",YEAR(A119))</f>
      </c>
    </row>
    <row r="120" spans="1:8" x14ac:dyDescent="0.25">
      <c r="A120" s="10"/>
      <c r="B120" s="9"/>
      <c r="C120" s="9"/>
      <c r="D120" s="9"/>
      <c r="E120" s="11"/>
      <c r="F120" s="12">
        <f>IF(C120="","",IFERROR(INDEX(Settings!$C$2:$C$13,MATCH(C120,Settings!$B$2:$B$13,0)),"?"))</f>
      </c>
      <c r="G120" s="12">
        <f>IF(A120="","",MONTH(A120))</f>
      </c>
      <c r="H120" s="12">
        <f>IF(A120="","",YEAR(A120))</f>
      </c>
    </row>
    <row r="121" spans="1:8" x14ac:dyDescent="0.25">
      <c r="A121" s="10"/>
      <c r="B121" s="9"/>
      <c r="C121" s="9"/>
      <c r="D121" s="9"/>
      <c r="E121" s="11"/>
      <c r="F121" s="12">
        <f>IF(C121="","",IFERROR(INDEX(Settings!$C$2:$C$13,MATCH(C121,Settings!$B$2:$B$13,0)),"?"))</f>
      </c>
      <c r="G121" s="12">
        <f>IF(A121="","",MONTH(A121))</f>
      </c>
      <c r="H121" s="12">
        <f>IF(A121="","",YEAR(A121))</f>
      </c>
    </row>
    <row r="122" spans="1:8" x14ac:dyDescent="0.25">
      <c r="A122" s="10"/>
      <c r="B122" s="9"/>
      <c r="C122" s="9"/>
      <c r="D122" s="9"/>
      <c r="E122" s="11"/>
      <c r="F122" s="12">
        <f>IF(C122="","",IFERROR(INDEX(Settings!$C$2:$C$13,MATCH(C122,Settings!$B$2:$B$13,0)),"?"))</f>
      </c>
      <c r="G122" s="12">
        <f>IF(A122="","",MONTH(A122))</f>
      </c>
      <c r="H122" s="12">
        <f>IF(A122="","",YEAR(A122))</f>
      </c>
    </row>
    <row r="123" spans="1:8" x14ac:dyDescent="0.25">
      <c r="A123" s="10"/>
      <c r="B123" s="9"/>
      <c r="C123" s="9"/>
      <c r="D123" s="9"/>
      <c r="E123" s="11"/>
      <c r="F123" s="12">
        <f>IF(C123="","",IFERROR(INDEX(Settings!$C$2:$C$13,MATCH(C123,Settings!$B$2:$B$13,0)),"?"))</f>
      </c>
      <c r="G123" s="12">
        <f>IF(A123="","",MONTH(A123))</f>
      </c>
      <c r="H123" s="12">
        <f>IF(A123="","",YEAR(A123))</f>
      </c>
    </row>
    <row r="124" spans="1:8" x14ac:dyDescent="0.25">
      <c r="A124" s="10"/>
      <c r="B124" s="9"/>
      <c r="C124" s="9"/>
      <c r="D124" s="9"/>
      <c r="E124" s="11"/>
      <c r="F124" s="12">
        <f>IF(C124="","",IFERROR(INDEX(Settings!$C$2:$C$13,MATCH(C124,Settings!$B$2:$B$13,0)),"?"))</f>
      </c>
      <c r="G124" s="12">
        <f>IF(A124="","",MONTH(A124))</f>
      </c>
      <c r="H124" s="12">
        <f>IF(A124="","",YEAR(A124))</f>
      </c>
    </row>
    <row r="125" spans="1:8" x14ac:dyDescent="0.25">
      <c r="A125" s="10"/>
      <c r="B125" s="9"/>
      <c r="C125" s="9"/>
      <c r="D125" s="9"/>
      <c r="E125" s="11"/>
      <c r="F125" s="12">
        <f>IF(C125="","",IFERROR(INDEX(Settings!$C$2:$C$13,MATCH(C125,Settings!$B$2:$B$13,0)),"?"))</f>
      </c>
      <c r="G125" s="12">
        <f>IF(A125="","",MONTH(A125))</f>
      </c>
      <c r="H125" s="12">
        <f>IF(A125="","",YEAR(A125))</f>
      </c>
    </row>
    <row r="126" spans="1:8" x14ac:dyDescent="0.25">
      <c r="A126" s="10"/>
      <c r="B126" s="9"/>
      <c r="C126" s="9"/>
      <c r="D126" s="9"/>
      <c r="E126" s="11"/>
      <c r="F126" s="12">
        <f>IF(C126="","",IFERROR(INDEX(Settings!$C$2:$C$13,MATCH(C126,Settings!$B$2:$B$13,0)),"?"))</f>
      </c>
      <c r="G126" s="12">
        <f>IF(A126="","",MONTH(A126))</f>
      </c>
      <c r="H126" s="12">
        <f>IF(A126="","",YEAR(A126))</f>
      </c>
    </row>
    <row r="127" spans="1:8" x14ac:dyDescent="0.25">
      <c r="A127" s="10"/>
      <c r="B127" s="9"/>
      <c r="C127" s="9"/>
      <c r="D127" s="9"/>
      <c r="E127" s="11"/>
      <c r="F127" s="12">
        <f>IF(C127="","",IFERROR(INDEX(Settings!$C$2:$C$13,MATCH(C127,Settings!$B$2:$B$13,0)),"?"))</f>
      </c>
      <c r="G127" s="12">
        <f>IF(A127="","",MONTH(A127))</f>
      </c>
      <c r="H127" s="12">
        <f>IF(A127="","",YEAR(A127))</f>
      </c>
    </row>
    <row r="128" spans="1:8" x14ac:dyDescent="0.25">
      <c r="A128" s="10"/>
      <c r="B128" s="9"/>
      <c r="C128" s="9"/>
      <c r="D128" s="9"/>
      <c r="E128" s="11"/>
      <c r="F128" s="12">
        <f>IF(C128="","",IFERROR(INDEX(Settings!$C$2:$C$13,MATCH(C128,Settings!$B$2:$B$13,0)),"?"))</f>
      </c>
      <c r="G128" s="12">
        <f>IF(A128="","",MONTH(A128))</f>
      </c>
      <c r="H128" s="12">
        <f>IF(A128="","",YEAR(A128))</f>
      </c>
    </row>
    <row r="129" spans="1:8" x14ac:dyDescent="0.25">
      <c r="A129" s="10"/>
      <c r="B129" s="9"/>
      <c r="C129" s="9"/>
      <c r="D129" s="9"/>
      <c r="E129" s="11"/>
      <c r="F129" s="12">
        <f>IF(C129="","",IFERROR(INDEX(Settings!$C$2:$C$13,MATCH(C129,Settings!$B$2:$B$13,0)),"?"))</f>
      </c>
      <c r="G129" s="12">
        <f>IF(A129="","",MONTH(A129))</f>
      </c>
      <c r="H129" s="12">
        <f>IF(A129="","",YEAR(A129))</f>
      </c>
    </row>
    <row r="130" spans="1:8" x14ac:dyDescent="0.25">
      <c r="A130" s="10"/>
      <c r="B130" s="9"/>
      <c r="C130" s="9"/>
      <c r="D130" s="9"/>
      <c r="E130" s="11"/>
      <c r="F130" s="12">
        <f>IF(C130="","",IFERROR(INDEX(Settings!$C$2:$C$13,MATCH(C130,Settings!$B$2:$B$13,0)),"?"))</f>
      </c>
      <c r="G130" s="12">
        <f>IF(A130="","",MONTH(A130))</f>
      </c>
      <c r="H130" s="12">
        <f>IF(A130="","",YEAR(A130))</f>
      </c>
    </row>
    <row r="131" spans="1:8" x14ac:dyDescent="0.25">
      <c r="A131" s="10"/>
      <c r="B131" s="9"/>
      <c r="C131" s="9"/>
      <c r="D131" s="9"/>
      <c r="E131" s="11"/>
      <c r="F131" s="12">
        <f>IF(C131="","",IFERROR(INDEX(Settings!$C$2:$C$13,MATCH(C131,Settings!$B$2:$B$13,0)),"?"))</f>
      </c>
      <c r="G131" s="12">
        <f>IF(A131="","",MONTH(A131))</f>
      </c>
      <c r="H131" s="12">
        <f>IF(A131="","",YEAR(A131))</f>
      </c>
    </row>
    <row r="132" spans="1:8" x14ac:dyDescent="0.25">
      <c r="A132" s="10"/>
      <c r="B132" s="9"/>
      <c r="C132" s="9"/>
      <c r="D132" s="9"/>
      <c r="E132" s="11"/>
      <c r="F132" s="12">
        <f>IF(C132="","",IFERROR(INDEX(Settings!$C$2:$C$13,MATCH(C132,Settings!$B$2:$B$13,0)),"?"))</f>
      </c>
      <c r="G132" s="12">
        <f>IF(A132="","",MONTH(A132))</f>
      </c>
      <c r="H132" s="12">
        <f>IF(A132="","",YEAR(A132))</f>
      </c>
    </row>
    <row r="133" spans="1:8" x14ac:dyDescent="0.25">
      <c r="A133" s="10"/>
      <c r="B133" s="9"/>
      <c r="C133" s="9"/>
      <c r="D133" s="9"/>
      <c r="E133" s="11"/>
      <c r="F133" s="12">
        <f>IF(C133="","",IFERROR(INDEX(Settings!$C$2:$C$13,MATCH(C133,Settings!$B$2:$B$13,0)),"?"))</f>
      </c>
      <c r="G133" s="12">
        <f>IF(A133="","",MONTH(A133))</f>
      </c>
      <c r="H133" s="12">
        <f>IF(A133="","",YEAR(A133))</f>
      </c>
    </row>
    <row r="134" spans="1:8" x14ac:dyDescent="0.25">
      <c r="A134" s="10"/>
      <c r="B134" s="9"/>
      <c r="C134" s="9"/>
      <c r="D134" s="9"/>
      <c r="E134" s="11"/>
      <c r="F134" s="12">
        <f>IF(C134="","",IFERROR(INDEX(Settings!$C$2:$C$13,MATCH(C134,Settings!$B$2:$B$13,0)),"?"))</f>
      </c>
      <c r="G134" s="12">
        <f>IF(A134="","",MONTH(A134))</f>
      </c>
      <c r="H134" s="12">
        <f>IF(A134="","",YEAR(A134))</f>
      </c>
    </row>
    <row r="135" spans="1:8" x14ac:dyDescent="0.25">
      <c r="A135" s="10"/>
      <c r="B135" s="9"/>
      <c r="C135" s="9"/>
      <c r="D135" s="9"/>
      <c r="E135" s="11"/>
      <c r="F135" s="12">
        <f>IF(C135="","",IFERROR(INDEX(Settings!$C$2:$C$13,MATCH(C135,Settings!$B$2:$B$13,0)),"?"))</f>
      </c>
      <c r="G135" s="12">
        <f>IF(A135="","",MONTH(A135))</f>
      </c>
      <c r="H135" s="12">
        <f>IF(A135="","",YEAR(A135))</f>
      </c>
    </row>
    <row r="136" spans="1:8" x14ac:dyDescent="0.25">
      <c r="A136" s="10"/>
      <c r="B136" s="9"/>
      <c r="C136" s="9"/>
      <c r="D136" s="9"/>
      <c r="E136" s="11"/>
      <c r="F136" s="12">
        <f>IF(C136="","",IFERROR(INDEX(Settings!$C$2:$C$13,MATCH(C136,Settings!$B$2:$B$13,0)),"?"))</f>
      </c>
      <c r="G136" s="12">
        <f>IF(A136="","",MONTH(A136))</f>
      </c>
      <c r="H136" s="12">
        <f>IF(A136="","",YEAR(A136))</f>
      </c>
    </row>
    <row r="137" spans="1:8" x14ac:dyDescent="0.25">
      <c r="A137" s="10"/>
      <c r="B137" s="9"/>
      <c r="C137" s="9"/>
      <c r="D137" s="9"/>
      <c r="E137" s="11"/>
      <c r="F137" s="12">
        <f>IF(C137="","",IFERROR(INDEX(Settings!$C$2:$C$13,MATCH(C137,Settings!$B$2:$B$13,0)),"?"))</f>
      </c>
      <c r="G137" s="12">
        <f>IF(A137="","",MONTH(A137))</f>
      </c>
      <c r="H137" s="12">
        <f>IF(A137="","",YEAR(A137))</f>
      </c>
    </row>
    <row r="138" spans="1:8" x14ac:dyDescent="0.25">
      <c r="A138" s="10"/>
      <c r="B138" s="9"/>
      <c r="C138" s="9"/>
      <c r="D138" s="9"/>
      <c r="E138" s="11"/>
      <c r="F138" s="12">
        <f>IF(C138="","",IFERROR(INDEX(Settings!$C$2:$C$13,MATCH(C138,Settings!$B$2:$B$13,0)),"?"))</f>
      </c>
      <c r="G138" s="12">
        <f>IF(A138="","",MONTH(A138))</f>
      </c>
      <c r="H138" s="12">
        <f>IF(A138="","",YEAR(A138))</f>
      </c>
    </row>
    <row r="139" spans="1:8" x14ac:dyDescent="0.25">
      <c r="A139" s="10"/>
      <c r="B139" s="9"/>
      <c r="C139" s="9"/>
      <c r="D139" s="9"/>
      <c r="E139" s="11"/>
      <c r="F139" s="12">
        <f>IF(C139="","",IFERROR(INDEX(Settings!$C$2:$C$13,MATCH(C139,Settings!$B$2:$B$13,0)),"?"))</f>
      </c>
      <c r="G139" s="12">
        <f>IF(A139="","",MONTH(A139))</f>
      </c>
      <c r="H139" s="12">
        <f>IF(A139="","",YEAR(A139))</f>
      </c>
    </row>
    <row r="140" spans="1:8" x14ac:dyDescent="0.25">
      <c r="A140" s="10"/>
      <c r="B140" s="9"/>
      <c r="C140" s="9"/>
      <c r="D140" s="9"/>
      <c r="E140" s="11"/>
      <c r="F140" s="12">
        <f>IF(C140="","",IFERROR(INDEX(Settings!$C$2:$C$13,MATCH(C140,Settings!$B$2:$B$13,0)),"?"))</f>
      </c>
      <c r="G140" s="12">
        <f>IF(A140="","",MONTH(A140))</f>
      </c>
      <c r="H140" s="12">
        <f>IF(A140="","",YEAR(A140))</f>
      </c>
    </row>
    <row r="141" spans="1:8" x14ac:dyDescent="0.25">
      <c r="A141" s="10"/>
      <c r="B141" s="9"/>
      <c r="C141" s="9"/>
      <c r="D141" s="9"/>
      <c r="E141" s="11"/>
      <c r="F141" s="12">
        <f>IF(C141="","",IFERROR(INDEX(Settings!$C$2:$C$13,MATCH(C141,Settings!$B$2:$B$13,0)),"?"))</f>
      </c>
      <c r="G141" s="12">
        <f>IF(A141="","",MONTH(A141))</f>
      </c>
      <c r="H141" s="12">
        <f>IF(A141="","",YEAR(A141))</f>
      </c>
    </row>
    <row r="142" spans="1:8" x14ac:dyDescent="0.25">
      <c r="A142" s="10"/>
      <c r="B142" s="9"/>
      <c r="C142" s="9"/>
      <c r="D142" s="9"/>
      <c r="E142" s="11"/>
      <c r="F142" s="12">
        <f>IF(C142="","",IFERROR(INDEX(Settings!$C$2:$C$13,MATCH(C142,Settings!$B$2:$B$13,0)),"?"))</f>
      </c>
      <c r="G142" s="12">
        <f>IF(A142="","",MONTH(A142))</f>
      </c>
      <c r="H142" s="12">
        <f>IF(A142="","",YEAR(A142))</f>
      </c>
    </row>
    <row r="143" spans="1:8" x14ac:dyDescent="0.25">
      <c r="A143" s="10"/>
      <c r="B143" s="9"/>
      <c r="C143" s="9"/>
      <c r="D143" s="9"/>
      <c r="E143" s="11"/>
      <c r="F143" s="12">
        <f>IF(C143="","",IFERROR(INDEX(Settings!$C$2:$C$13,MATCH(C143,Settings!$B$2:$B$13,0)),"?"))</f>
      </c>
      <c r="G143" s="12">
        <f>IF(A143="","",MONTH(A143))</f>
      </c>
      <c r="H143" s="12">
        <f>IF(A143="","",YEAR(A143))</f>
      </c>
    </row>
    <row r="144" spans="1:8" x14ac:dyDescent="0.25">
      <c r="A144" s="10"/>
      <c r="B144" s="9"/>
      <c r="C144" s="9"/>
      <c r="D144" s="9"/>
      <c r="E144" s="11"/>
      <c r="F144" s="12">
        <f>IF(C144="","",IFERROR(INDEX(Settings!$C$2:$C$13,MATCH(C144,Settings!$B$2:$B$13,0)),"?"))</f>
      </c>
      <c r="G144" s="12">
        <f>IF(A144="","",MONTH(A144))</f>
      </c>
      <c r="H144" s="12">
        <f>IF(A144="","",YEAR(A144))</f>
      </c>
    </row>
    <row r="145" spans="1:8" x14ac:dyDescent="0.25">
      <c r="A145" s="10"/>
      <c r="B145" s="9"/>
      <c r="C145" s="9"/>
      <c r="D145" s="9"/>
      <c r="E145" s="11"/>
      <c r="F145" s="12">
        <f>IF(C145="","",IFERROR(INDEX(Settings!$C$2:$C$13,MATCH(C145,Settings!$B$2:$B$13,0)),"?"))</f>
      </c>
      <c r="G145" s="12">
        <f>IF(A145="","",MONTH(A145))</f>
      </c>
      <c r="H145" s="12">
        <f>IF(A145="","",YEAR(A145))</f>
      </c>
    </row>
    <row r="146" spans="1:8" x14ac:dyDescent="0.25">
      <c r="A146" s="10"/>
      <c r="B146" s="9"/>
      <c r="C146" s="9"/>
      <c r="D146" s="9"/>
      <c r="E146" s="11"/>
      <c r="F146" s="12">
        <f>IF(C146="","",IFERROR(INDEX(Settings!$C$2:$C$13,MATCH(C146,Settings!$B$2:$B$13,0)),"?"))</f>
      </c>
      <c r="G146" s="12">
        <f>IF(A146="","",MONTH(A146))</f>
      </c>
      <c r="H146" s="12">
        <f>IF(A146="","",YEAR(A146))</f>
      </c>
    </row>
    <row r="147" spans="1:8" x14ac:dyDescent="0.25">
      <c r="A147" s="10"/>
      <c r="B147" s="9"/>
      <c r="C147" s="9"/>
      <c r="D147" s="9"/>
      <c r="E147" s="11"/>
      <c r="F147" s="12">
        <f>IF(C147="","",IFERROR(INDEX(Settings!$C$2:$C$13,MATCH(C147,Settings!$B$2:$B$13,0)),"?"))</f>
      </c>
      <c r="G147" s="12">
        <f>IF(A147="","",MONTH(A147))</f>
      </c>
      <c r="H147" s="12">
        <f>IF(A147="","",YEAR(A147))</f>
      </c>
    </row>
    <row r="148" spans="1:8" x14ac:dyDescent="0.25">
      <c r="A148" s="10"/>
      <c r="B148" s="9"/>
      <c r="C148" s="9"/>
      <c r="D148" s="9"/>
      <c r="E148" s="11"/>
      <c r="F148" s="12">
        <f>IF(C148="","",IFERROR(INDEX(Settings!$C$2:$C$13,MATCH(C148,Settings!$B$2:$B$13,0)),"?"))</f>
      </c>
      <c r="G148" s="12">
        <f>IF(A148="","",MONTH(A148))</f>
      </c>
      <c r="H148" s="12">
        <f>IF(A148="","",YEAR(A148))</f>
      </c>
    </row>
    <row r="149" spans="1:8" x14ac:dyDescent="0.25">
      <c r="A149" s="10"/>
      <c r="B149" s="9"/>
      <c r="C149" s="9"/>
      <c r="D149" s="9"/>
      <c r="E149" s="11"/>
      <c r="F149" s="12">
        <f>IF(C149="","",IFERROR(INDEX(Settings!$C$2:$C$13,MATCH(C149,Settings!$B$2:$B$13,0)),"?"))</f>
      </c>
      <c r="G149" s="12">
        <f>IF(A149="","",MONTH(A149))</f>
      </c>
      <c r="H149" s="12">
        <f>IF(A149="","",YEAR(A149))</f>
      </c>
    </row>
    <row r="150" spans="1:8" x14ac:dyDescent="0.25">
      <c r="A150" s="10"/>
      <c r="B150" s="9"/>
      <c r="C150" s="9"/>
      <c r="D150" s="9"/>
      <c r="E150" s="11"/>
      <c r="F150" s="12">
        <f>IF(C150="","",IFERROR(INDEX(Settings!$C$2:$C$13,MATCH(C150,Settings!$B$2:$B$13,0)),"?"))</f>
      </c>
      <c r="G150" s="12">
        <f>IF(A150="","",MONTH(A150))</f>
      </c>
      <c r="H150" s="12">
        <f>IF(A150="","",YEAR(A150))</f>
      </c>
    </row>
    <row r="151" spans="1:8" x14ac:dyDescent="0.25">
      <c r="A151" s="10"/>
      <c r="B151" s="9"/>
      <c r="C151" s="9"/>
      <c r="D151" s="9"/>
      <c r="E151" s="11"/>
      <c r="F151" s="12">
        <f>IF(C151="","",IFERROR(INDEX(Settings!$C$2:$C$13,MATCH(C151,Settings!$B$2:$B$13,0)),"?"))</f>
      </c>
      <c r="G151" s="12">
        <f>IF(A151="","",MONTH(A151))</f>
      </c>
      <c r="H151" s="12">
        <f>IF(A151="","",YEAR(A151))</f>
      </c>
    </row>
    <row r="152" spans="1:8" x14ac:dyDescent="0.25">
      <c r="A152" s="10"/>
      <c r="B152" s="9"/>
      <c r="C152" s="9"/>
      <c r="D152" s="9"/>
      <c r="E152" s="11"/>
      <c r="F152" s="12">
        <f>IF(C152="","",IFERROR(INDEX(Settings!$C$2:$C$13,MATCH(C152,Settings!$B$2:$B$13,0)),"?"))</f>
      </c>
      <c r="G152" s="12">
        <f>IF(A152="","",MONTH(A152))</f>
      </c>
      <c r="H152" s="12">
        <f>IF(A152="","",YEAR(A152))</f>
      </c>
    </row>
    <row r="153" spans="1:8" x14ac:dyDescent="0.25">
      <c r="A153" s="10"/>
      <c r="B153" s="9"/>
      <c r="C153" s="9"/>
      <c r="D153" s="9"/>
      <c r="E153" s="11"/>
      <c r="F153" s="12">
        <f>IF(C153="","",IFERROR(INDEX(Settings!$C$2:$C$13,MATCH(C153,Settings!$B$2:$B$13,0)),"?"))</f>
      </c>
      <c r="G153" s="12">
        <f>IF(A153="","",MONTH(A153))</f>
      </c>
      <c r="H153" s="12">
        <f>IF(A153="","",YEAR(A153))</f>
      </c>
    </row>
    <row r="154" spans="1:8" x14ac:dyDescent="0.25">
      <c r="A154" s="10"/>
      <c r="B154" s="9"/>
      <c r="C154" s="9"/>
      <c r="D154" s="9"/>
      <c r="E154" s="11"/>
      <c r="F154" s="12">
        <f>IF(C154="","",IFERROR(INDEX(Settings!$C$2:$C$13,MATCH(C154,Settings!$B$2:$B$13,0)),"?"))</f>
      </c>
      <c r="G154" s="12">
        <f>IF(A154="","",MONTH(A154))</f>
      </c>
      <c r="H154" s="12">
        <f>IF(A154="","",YEAR(A154))</f>
      </c>
    </row>
    <row r="155" spans="1:8" x14ac:dyDescent="0.25">
      <c r="A155" s="10"/>
      <c r="B155" s="9"/>
      <c r="C155" s="9"/>
      <c r="D155" s="9"/>
      <c r="E155" s="11"/>
      <c r="F155" s="12">
        <f>IF(C155="","",IFERROR(INDEX(Settings!$C$2:$C$13,MATCH(C155,Settings!$B$2:$B$13,0)),"?"))</f>
      </c>
      <c r="G155" s="12">
        <f>IF(A155="","",MONTH(A155))</f>
      </c>
      <c r="H155" s="12">
        <f>IF(A155="","",YEAR(A155))</f>
      </c>
    </row>
    <row r="156" spans="1:8" x14ac:dyDescent="0.25">
      <c r="A156" s="10"/>
      <c r="B156" s="9"/>
      <c r="C156" s="9"/>
      <c r="D156" s="9"/>
      <c r="E156" s="11"/>
      <c r="F156" s="12">
        <f>IF(C156="","",IFERROR(INDEX(Settings!$C$2:$C$13,MATCH(C156,Settings!$B$2:$B$13,0)),"?"))</f>
      </c>
      <c r="G156" s="12">
        <f>IF(A156="","",MONTH(A156))</f>
      </c>
      <c r="H156" s="12">
        <f>IF(A156="","",YEAR(A156))</f>
      </c>
    </row>
    <row r="157" spans="1:8" x14ac:dyDescent="0.25">
      <c r="A157" s="10"/>
      <c r="B157" s="9"/>
      <c r="C157" s="9"/>
      <c r="D157" s="9"/>
      <c r="E157" s="11"/>
      <c r="F157" s="12">
        <f>IF(C157="","",IFERROR(INDEX(Settings!$C$2:$C$13,MATCH(C157,Settings!$B$2:$B$13,0)),"?"))</f>
      </c>
      <c r="G157" s="12">
        <f>IF(A157="","",MONTH(A157))</f>
      </c>
      <c r="H157" s="12">
        <f>IF(A157="","",YEAR(A157))</f>
      </c>
    </row>
    <row r="158" spans="1:8" x14ac:dyDescent="0.25">
      <c r="A158" s="10"/>
      <c r="B158" s="9"/>
      <c r="C158" s="9"/>
      <c r="D158" s="9"/>
      <c r="E158" s="11"/>
      <c r="F158" s="12">
        <f>IF(C158="","",IFERROR(INDEX(Settings!$C$2:$C$13,MATCH(C158,Settings!$B$2:$B$13,0)),"?"))</f>
      </c>
      <c r="G158" s="12">
        <f>IF(A158="","",MONTH(A158))</f>
      </c>
      <c r="H158" s="12">
        <f>IF(A158="","",YEAR(A158))</f>
      </c>
    </row>
    <row r="159" spans="1:8" x14ac:dyDescent="0.25">
      <c r="A159" s="10"/>
      <c r="B159" s="9"/>
      <c r="C159" s="9"/>
      <c r="D159" s="9"/>
      <c r="E159" s="11"/>
      <c r="F159" s="12">
        <f>IF(C159="","",IFERROR(INDEX(Settings!$C$2:$C$13,MATCH(C159,Settings!$B$2:$B$13,0)),"?"))</f>
      </c>
      <c r="G159" s="12">
        <f>IF(A159="","",MONTH(A159))</f>
      </c>
      <c r="H159" s="12">
        <f>IF(A159="","",YEAR(A159))</f>
      </c>
    </row>
    <row r="160" spans="1:8" x14ac:dyDescent="0.25">
      <c r="A160" s="10"/>
      <c r="B160" s="9"/>
      <c r="C160" s="9"/>
      <c r="D160" s="9"/>
      <c r="E160" s="11"/>
      <c r="F160" s="12">
        <f>IF(C160="","",IFERROR(INDEX(Settings!$C$2:$C$13,MATCH(C160,Settings!$B$2:$B$13,0)),"?"))</f>
      </c>
      <c r="G160" s="12">
        <f>IF(A160="","",MONTH(A160))</f>
      </c>
      <c r="H160" s="12">
        <f>IF(A160="","",YEAR(A160))</f>
      </c>
    </row>
    <row r="161" spans="1:8" x14ac:dyDescent="0.25">
      <c r="A161" s="10"/>
      <c r="B161" s="9"/>
      <c r="C161" s="9"/>
      <c r="D161" s="9"/>
      <c r="E161" s="11"/>
      <c r="F161" s="12">
        <f>IF(C161="","",IFERROR(INDEX(Settings!$C$2:$C$13,MATCH(C161,Settings!$B$2:$B$13,0)),"?"))</f>
      </c>
      <c r="G161" s="12">
        <f>IF(A161="","",MONTH(A161))</f>
      </c>
      <c r="H161" s="12">
        <f>IF(A161="","",YEAR(A161))</f>
      </c>
    </row>
    <row r="162" spans="1:8" x14ac:dyDescent="0.25">
      <c r="A162" s="10"/>
      <c r="B162" s="9"/>
      <c r="C162" s="9"/>
      <c r="D162" s="9"/>
      <c r="E162" s="11"/>
      <c r="F162" s="12">
        <f>IF(C162="","",IFERROR(INDEX(Settings!$C$2:$C$13,MATCH(C162,Settings!$B$2:$B$13,0)),"?"))</f>
      </c>
      <c r="G162" s="12">
        <f>IF(A162="","",MONTH(A162))</f>
      </c>
      <c r="H162" s="12">
        <f>IF(A162="","",YEAR(A162))</f>
      </c>
    </row>
    <row r="163" spans="1:8" x14ac:dyDescent="0.25">
      <c r="A163" s="10"/>
      <c r="B163" s="9"/>
      <c r="C163" s="9"/>
      <c r="D163" s="9"/>
      <c r="E163" s="11"/>
      <c r="F163" s="12">
        <f>IF(C163="","",IFERROR(INDEX(Settings!$C$2:$C$13,MATCH(C163,Settings!$B$2:$B$13,0)),"?"))</f>
      </c>
      <c r="G163" s="12">
        <f>IF(A163="","",MONTH(A163))</f>
      </c>
      <c r="H163" s="12">
        <f>IF(A163="","",YEAR(A163))</f>
      </c>
    </row>
    <row r="164" spans="1:8" x14ac:dyDescent="0.25">
      <c r="A164" s="10"/>
      <c r="B164" s="9"/>
      <c r="C164" s="9"/>
      <c r="D164" s="9"/>
      <c r="E164" s="11"/>
      <c r="F164" s="12">
        <f>IF(C164="","",IFERROR(INDEX(Settings!$C$2:$C$13,MATCH(C164,Settings!$B$2:$B$13,0)),"?"))</f>
      </c>
      <c r="G164" s="12">
        <f>IF(A164="","",MONTH(A164))</f>
      </c>
      <c r="H164" s="12">
        <f>IF(A164="","",YEAR(A164))</f>
      </c>
    </row>
    <row r="165" spans="1:8" x14ac:dyDescent="0.25">
      <c r="A165" s="10"/>
      <c r="B165" s="9"/>
      <c r="C165" s="9"/>
      <c r="D165" s="9"/>
      <c r="E165" s="11"/>
      <c r="F165" s="12">
        <f>IF(C165="","",IFERROR(INDEX(Settings!$C$2:$C$13,MATCH(C165,Settings!$B$2:$B$13,0)),"?"))</f>
      </c>
      <c r="G165" s="12">
        <f>IF(A165="","",MONTH(A165))</f>
      </c>
      <c r="H165" s="12">
        <f>IF(A165="","",YEAR(A165))</f>
      </c>
    </row>
    <row r="166" spans="1:8" x14ac:dyDescent="0.25">
      <c r="A166" s="10"/>
      <c r="B166" s="9"/>
      <c r="C166" s="9"/>
      <c r="D166" s="9"/>
      <c r="E166" s="11"/>
      <c r="F166" s="12">
        <f>IF(C166="","",IFERROR(INDEX(Settings!$C$2:$C$13,MATCH(C166,Settings!$B$2:$B$13,0)),"?"))</f>
      </c>
      <c r="G166" s="12">
        <f>IF(A166="","",MONTH(A166))</f>
      </c>
      <c r="H166" s="12">
        <f>IF(A166="","",YEAR(A166))</f>
      </c>
    </row>
    <row r="167" spans="1:8" x14ac:dyDescent="0.25">
      <c r="A167" s="10"/>
      <c r="B167" s="9"/>
      <c r="C167" s="9"/>
      <c r="D167" s="9"/>
      <c r="E167" s="11"/>
      <c r="F167" s="12">
        <f>IF(C167="","",IFERROR(INDEX(Settings!$C$2:$C$13,MATCH(C167,Settings!$B$2:$B$13,0)),"?"))</f>
      </c>
      <c r="G167" s="12">
        <f>IF(A167="","",MONTH(A167))</f>
      </c>
      <c r="H167" s="12">
        <f>IF(A167="","",YEAR(A167))</f>
      </c>
    </row>
    <row r="168" spans="1:8" x14ac:dyDescent="0.25">
      <c r="A168" s="10"/>
      <c r="B168" s="9"/>
      <c r="C168" s="9"/>
      <c r="D168" s="9"/>
      <c r="E168" s="11"/>
      <c r="F168" s="12">
        <f>IF(C168="","",IFERROR(INDEX(Settings!$C$2:$C$13,MATCH(C168,Settings!$B$2:$B$13,0)),"?"))</f>
      </c>
      <c r="G168" s="12">
        <f>IF(A168="","",MONTH(A168))</f>
      </c>
      <c r="H168" s="12">
        <f>IF(A168="","",YEAR(A168))</f>
      </c>
    </row>
    <row r="169" spans="1:8" x14ac:dyDescent="0.25">
      <c r="A169" s="10"/>
      <c r="B169" s="9"/>
      <c r="C169" s="9"/>
      <c r="D169" s="9"/>
      <c r="E169" s="11"/>
      <c r="F169" s="12">
        <f>IF(C169="","",IFERROR(INDEX(Settings!$C$2:$C$13,MATCH(C169,Settings!$B$2:$B$13,0)),"?"))</f>
      </c>
      <c r="G169" s="12">
        <f>IF(A169="","",MONTH(A169))</f>
      </c>
      <c r="H169" s="12">
        <f>IF(A169="","",YEAR(A169))</f>
      </c>
    </row>
    <row r="170" spans="1:8" x14ac:dyDescent="0.25">
      <c r="A170" s="10"/>
      <c r="B170" s="9"/>
      <c r="C170" s="9"/>
      <c r="D170" s="9"/>
      <c r="E170" s="11"/>
      <c r="F170" s="12">
        <f>IF(C170="","",IFERROR(INDEX(Settings!$C$2:$C$13,MATCH(C170,Settings!$B$2:$B$13,0)),"?"))</f>
      </c>
      <c r="G170" s="12">
        <f>IF(A170="","",MONTH(A170))</f>
      </c>
      <c r="H170" s="12">
        <f>IF(A170="","",YEAR(A170))</f>
      </c>
    </row>
    <row r="171" spans="1:8" x14ac:dyDescent="0.25">
      <c r="A171" s="10"/>
      <c r="B171" s="9"/>
      <c r="C171" s="9"/>
      <c r="D171" s="9"/>
      <c r="E171" s="11"/>
      <c r="F171" s="12">
        <f>IF(C171="","",IFERROR(INDEX(Settings!$C$2:$C$13,MATCH(C171,Settings!$B$2:$B$13,0)),"?"))</f>
      </c>
      <c r="G171" s="12">
        <f>IF(A171="","",MONTH(A171))</f>
      </c>
      <c r="H171" s="12">
        <f>IF(A171="","",YEAR(A171))</f>
      </c>
    </row>
    <row r="172" spans="1:8" x14ac:dyDescent="0.25">
      <c r="A172" s="10"/>
      <c r="B172" s="9"/>
      <c r="C172" s="9"/>
      <c r="D172" s="9"/>
      <c r="E172" s="11"/>
      <c r="F172" s="12">
        <f>IF(C172="","",IFERROR(INDEX(Settings!$C$2:$C$13,MATCH(C172,Settings!$B$2:$B$13,0)),"?"))</f>
      </c>
      <c r="G172" s="12">
        <f>IF(A172="","",MONTH(A172))</f>
      </c>
      <c r="H172" s="12">
        <f>IF(A172="","",YEAR(A172))</f>
      </c>
    </row>
    <row r="173" spans="1:8" x14ac:dyDescent="0.25">
      <c r="A173" s="10"/>
      <c r="B173" s="9"/>
      <c r="C173" s="9"/>
      <c r="D173" s="9"/>
      <c r="E173" s="11"/>
      <c r="F173" s="12">
        <f>IF(C173="","",IFERROR(INDEX(Settings!$C$2:$C$13,MATCH(C173,Settings!$B$2:$B$13,0)),"?"))</f>
      </c>
      <c r="G173" s="12">
        <f>IF(A173="","",MONTH(A173))</f>
      </c>
      <c r="H173" s="12">
        <f>IF(A173="","",YEAR(A173))</f>
      </c>
    </row>
    <row r="174" spans="1:8" x14ac:dyDescent="0.25">
      <c r="A174" s="10"/>
      <c r="B174" s="9"/>
      <c r="C174" s="9"/>
      <c r="D174" s="9"/>
      <c r="E174" s="11"/>
      <c r="F174" s="12">
        <f>IF(C174="","",IFERROR(INDEX(Settings!$C$2:$C$13,MATCH(C174,Settings!$B$2:$B$13,0)),"?"))</f>
      </c>
      <c r="G174" s="12">
        <f>IF(A174="","",MONTH(A174))</f>
      </c>
      <c r="H174" s="12">
        <f>IF(A174="","",YEAR(A174))</f>
      </c>
    </row>
    <row r="175" spans="1:8" x14ac:dyDescent="0.25">
      <c r="A175" s="10"/>
      <c r="B175" s="9"/>
      <c r="C175" s="9"/>
      <c r="D175" s="9"/>
      <c r="E175" s="11"/>
      <c r="F175" s="12">
        <f>IF(C175="","",IFERROR(INDEX(Settings!$C$2:$C$13,MATCH(C175,Settings!$B$2:$B$13,0)),"?"))</f>
      </c>
      <c r="G175" s="12">
        <f>IF(A175="","",MONTH(A175))</f>
      </c>
      <c r="H175" s="12">
        <f>IF(A175="","",YEAR(A175))</f>
      </c>
    </row>
    <row r="176" spans="1:8" x14ac:dyDescent="0.25">
      <c r="A176" s="10"/>
      <c r="B176" s="9"/>
      <c r="C176" s="9"/>
      <c r="D176" s="9"/>
      <c r="E176" s="11"/>
      <c r="F176" s="12">
        <f>IF(C176="","",IFERROR(INDEX(Settings!$C$2:$C$13,MATCH(C176,Settings!$B$2:$B$13,0)),"?"))</f>
      </c>
      <c r="G176" s="12">
        <f>IF(A176="","",MONTH(A176))</f>
      </c>
      <c r="H176" s="12">
        <f>IF(A176="","",YEAR(A176))</f>
      </c>
    </row>
    <row r="177" spans="1:8" x14ac:dyDescent="0.25">
      <c r="A177" s="10"/>
      <c r="B177" s="9"/>
      <c r="C177" s="9"/>
      <c r="D177" s="9"/>
      <c r="E177" s="11"/>
      <c r="F177" s="12">
        <f>IF(C177="","",IFERROR(INDEX(Settings!$C$2:$C$13,MATCH(C177,Settings!$B$2:$B$13,0)),"?"))</f>
      </c>
      <c r="G177" s="12">
        <f>IF(A177="","",MONTH(A177))</f>
      </c>
      <c r="H177" s="12">
        <f>IF(A177="","",YEAR(A177))</f>
      </c>
    </row>
    <row r="178" spans="1:8" x14ac:dyDescent="0.25">
      <c r="A178" s="10"/>
      <c r="B178" s="9"/>
      <c r="C178" s="9"/>
      <c r="D178" s="9"/>
      <c r="E178" s="11"/>
      <c r="F178" s="12">
        <f>IF(C178="","",IFERROR(INDEX(Settings!$C$2:$C$13,MATCH(C178,Settings!$B$2:$B$13,0)),"?"))</f>
      </c>
      <c r="G178" s="12">
        <f>IF(A178="","",MONTH(A178))</f>
      </c>
      <c r="H178" s="12">
        <f>IF(A178="","",YEAR(A178))</f>
      </c>
    </row>
    <row r="179" spans="1:8" x14ac:dyDescent="0.25">
      <c r="A179" s="10"/>
      <c r="B179" s="9"/>
      <c r="C179" s="9"/>
      <c r="D179" s="9"/>
      <c r="E179" s="11"/>
      <c r="F179" s="12">
        <f>IF(C179="","",IFERROR(INDEX(Settings!$C$2:$C$13,MATCH(C179,Settings!$B$2:$B$13,0)),"?"))</f>
      </c>
      <c r="G179" s="12">
        <f>IF(A179="","",MONTH(A179))</f>
      </c>
      <c r="H179" s="12">
        <f>IF(A179="","",YEAR(A179))</f>
      </c>
    </row>
    <row r="180" spans="1:8" x14ac:dyDescent="0.25">
      <c r="A180" s="10"/>
      <c r="B180" s="9"/>
      <c r="C180" s="9"/>
      <c r="D180" s="9"/>
      <c r="E180" s="11"/>
      <c r="F180" s="12">
        <f>IF(C180="","",IFERROR(INDEX(Settings!$C$2:$C$13,MATCH(C180,Settings!$B$2:$B$13,0)),"?"))</f>
      </c>
      <c r="G180" s="12">
        <f>IF(A180="","",MONTH(A180))</f>
      </c>
      <c r="H180" s="12">
        <f>IF(A180="","",YEAR(A180))</f>
      </c>
    </row>
    <row r="181" spans="1:8" x14ac:dyDescent="0.25">
      <c r="A181" s="10"/>
      <c r="B181" s="9"/>
      <c r="C181" s="9"/>
      <c r="D181" s="9"/>
      <c r="E181" s="11"/>
      <c r="F181" s="12">
        <f>IF(C181="","",IFERROR(INDEX(Settings!$C$2:$C$13,MATCH(C181,Settings!$B$2:$B$13,0)),"?"))</f>
      </c>
      <c r="G181" s="12">
        <f>IF(A181="","",MONTH(A181))</f>
      </c>
      <c r="H181" s="12">
        <f>IF(A181="","",YEAR(A181))</f>
      </c>
    </row>
    <row r="182" spans="1:8" x14ac:dyDescent="0.25">
      <c r="A182" s="10"/>
      <c r="B182" s="9"/>
      <c r="C182" s="9"/>
      <c r="D182" s="9"/>
      <c r="E182" s="11"/>
      <c r="F182" s="12">
        <f>IF(C182="","",IFERROR(INDEX(Settings!$C$2:$C$13,MATCH(C182,Settings!$B$2:$B$13,0)),"?"))</f>
      </c>
      <c r="G182" s="12">
        <f>IF(A182="","",MONTH(A182))</f>
      </c>
      <c r="H182" s="12">
        <f>IF(A182="","",YEAR(A182))</f>
      </c>
    </row>
    <row r="183" spans="1:8" x14ac:dyDescent="0.25">
      <c r="A183" s="10"/>
      <c r="B183" s="9"/>
      <c r="C183" s="9"/>
      <c r="D183" s="9"/>
      <c r="E183" s="11"/>
      <c r="F183" s="12">
        <f>IF(C183="","",IFERROR(INDEX(Settings!$C$2:$C$13,MATCH(C183,Settings!$B$2:$B$13,0)),"?"))</f>
      </c>
      <c r="G183" s="12">
        <f>IF(A183="","",MONTH(A183))</f>
      </c>
      <c r="H183" s="12">
        <f>IF(A183="","",YEAR(A183))</f>
      </c>
    </row>
    <row r="184" spans="1:8" x14ac:dyDescent="0.25">
      <c r="A184" s="10"/>
      <c r="B184" s="9"/>
      <c r="C184" s="9"/>
      <c r="D184" s="9"/>
      <c r="E184" s="11"/>
      <c r="F184" s="12">
        <f>IF(C184="","",IFERROR(INDEX(Settings!$C$2:$C$13,MATCH(C184,Settings!$B$2:$B$13,0)),"?"))</f>
      </c>
      <c r="G184" s="12">
        <f>IF(A184="","",MONTH(A184))</f>
      </c>
      <c r="H184" s="12">
        <f>IF(A184="","",YEAR(A184))</f>
      </c>
    </row>
    <row r="185" spans="1:8" x14ac:dyDescent="0.25">
      <c r="A185" s="10"/>
      <c r="B185" s="9"/>
      <c r="C185" s="9"/>
      <c r="D185" s="9"/>
      <c r="E185" s="11"/>
      <c r="F185" s="12">
        <f>IF(C185="","",IFERROR(INDEX(Settings!$C$2:$C$13,MATCH(C185,Settings!$B$2:$B$13,0)),"?"))</f>
      </c>
      <c r="G185" s="12">
        <f>IF(A185="","",MONTH(A185))</f>
      </c>
      <c r="H185" s="12">
        <f>IF(A185="","",YEAR(A185))</f>
      </c>
    </row>
    <row r="186" spans="1:8" x14ac:dyDescent="0.25">
      <c r="A186" s="10"/>
      <c r="B186" s="9"/>
      <c r="C186" s="9"/>
      <c r="D186" s="9"/>
      <c r="E186" s="11"/>
      <c r="F186" s="12">
        <f>IF(C186="","",IFERROR(INDEX(Settings!$C$2:$C$13,MATCH(C186,Settings!$B$2:$B$13,0)),"?"))</f>
      </c>
      <c r="G186" s="12">
        <f>IF(A186="","",MONTH(A186))</f>
      </c>
      <c r="H186" s="12">
        <f>IF(A186="","",YEAR(A186))</f>
      </c>
    </row>
    <row r="187" spans="1:8" x14ac:dyDescent="0.25">
      <c r="A187" s="10"/>
      <c r="B187" s="9"/>
      <c r="C187" s="9"/>
      <c r="D187" s="9"/>
      <c r="E187" s="11"/>
      <c r="F187" s="12">
        <f>IF(C187="","",IFERROR(INDEX(Settings!$C$2:$C$13,MATCH(C187,Settings!$B$2:$B$13,0)),"?"))</f>
      </c>
      <c r="G187" s="12">
        <f>IF(A187="","",MONTH(A187))</f>
      </c>
      <c r="H187" s="12">
        <f>IF(A187="","",YEAR(A187))</f>
      </c>
    </row>
    <row r="188" spans="1:8" x14ac:dyDescent="0.25">
      <c r="A188" s="10"/>
      <c r="B188" s="9"/>
      <c r="C188" s="9"/>
      <c r="D188" s="9"/>
      <c r="E188" s="11"/>
      <c r="F188" s="12">
        <f>IF(C188="","",IFERROR(INDEX(Settings!$C$2:$C$13,MATCH(C188,Settings!$B$2:$B$13,0)),"?"))</f>
      </c>
      <c r="G188" s="12">
        <f>IF(A188="","",MONTH(A188))</f>
      </c>
      <c r="H188" s="12">
        <f>IF(A188="","",YEAR(A188))</f>
      </c>
    </row>
    <row r="189" spans="1:8" x14ac:dyDescent="0.25">
      <c r="A189" s="10"/>
      <c r="B189" s="9"/>
      <c r="C189" s="9"/>
      <c r="D189" s="9"/>
      <c r="E189" s="11"/>
      <c r="F189" s="12">
        <f>IF(C189="","",IFERROR(INDEX(Settings!$C$2:$C$13,MATCH(C189,Settings!$B$2:$B$13,0)),"?"))</f>
      </c>
      <c r="G189" s="12">
        <f>IF(A189="","",MONTH(A189))</f>
      </c>
      <c r="H189" s="12">
        <f>IF(A189="","",YEAR(A189))</f>
      </c>
    </row>
    <row r="190" spans="1:8" x14ac:dyDescent="0.25">
      <c r="A190" s="10"/>
      <c r="B190" s="9"/>
      <c r="C190" s="9"/>
      <c r="D190" s="9"/>
      <c r="E190" s="11"/>
      <c r="F190" s="12">
        <f>IF(C190="","",IFERROR(INDEX(Settings!$C$2:$C$13,MATCH(C190,Settings!$B$2:$B$13,0)),"?"))</f>
      </c>
      <c r="G190" s="12">
        <f>IF(A190="","",MONTH(A190))</f>
      </c>
      <c r="H190" s="12">
        <f>IF(A190="","",YEAR(A190))</f>
      </c>
    </row>
    <row r="191" spans="1:8" x14ac:dyDescent="0.25">
      <c r="A191" s="10"/>
      <c r="B191" s="9"/>
      <c r="C191" s="9"/>
      <c r="D191" s="9"/>
      <c r="E191" s="11"/>
      <c r="F191" s="12">
        <f>IF(C191="","",IFERROR(INDEX(Settings!$C$2:$C$13,MATCH(C191,Settings!$B$2:$B$13,0)),"?"))</f>
      </c>
      <c r="G191" s="12">
        <f>IF(A191="","",MONTH(A191))</f>
      </c>
      <c r="H191" s="12">
        <f>IF(A191="","",YEAR(A191))</f>
      </c>
    </row>
    <row r="192" spans="1:8" x14ac:dyDescent="0.25">
      <c r="A192" s="10"/>
      <c r="B192" s="9"/>
      <c r="C192" s="9"/>
      <c r="D192" s="9"/>
      <c r="E192" s="11"/>
      <c r="F192" s="12">
        <f>IF(C192="","",IFERROR(INDEX(Settings!$C$2:$C$13,MATCH(C192,Settings!$B$2:$B$13,0)),"?"))</f>
      </c>
      <c r="G192" s="12">
        <f>IF(A192="","",MONTH(A192))</f>
      </c>
      <c r="H192" s="12">
        <f>IF(A192="","",YEAR(A192))</f>
      </c>
    </row>
    <row r="193" spans="1:8" x14ac:dyDescent="0.25">
      <c r="A193" s="10"/>
      <c r="B193" s="9"/>
      <c r="C193" s="9"/>
      <c r="D193" s="9"/>
      <c r="E193" s="11"/>
      <c r="F193" s="12">
        <f>IF(C193="","",IFERROR(INDEX(Settings!$C$2:$C$13,MATCH(C193,Settings!$B$2:$B$13,0)),"?"))</f>
      </c>
      <c r="G193" s="12">
        <f>IF(A193="","",MONTH(A193))</f>
      </c>
      <c r="H193" s="12">
        <f>IF(A193="","",YEAR(A193))</f>
      </c>
    </row>
    <row r="194" spans="1:8" x14ac:dyDescent="0.25">
      <c r="A194" s="10"/>
      <c r="B194" s="9"/>
      <c r="C194" s="9"/>
      <c r="D194" s="9"/>
      <c r="E194" s="11"/>
      <c r="F194" s="12">
        <f>IF(C194="","",IFERROR(INDEX(Settings!$C$2:$C$13,MATCH(C194,Settings!$B$2:$B$13,0)),"?"))</f>
      </c>
      <c r="G194" s="12">
        <f>IF(A194="","",MONTH(A194))</f>
      </c>
      <c r="H194" s="12">
        <f>IF(A194="","",YEAR(A194))</f>
      </c>
    </row>
    <row r="195" spans="1:8" x14ac:dyDescent="0.25">
      <c r="A195" s="10"/>
      <c r="B195" s="9"/>
      <c r="C195" s="9"/>
      <c r="D195" s="9"/>
      <c r="E195" s="11"/>
      <c r="F195" s="12">
        <f>IF(C195="","",IFERROR(INDEX(Settings!$C$2:$C$13,MATCH(C195,Settings!$B$2:$B$13,0)),"?"))</f>
      </c>
      <c r="G195" s="12">
        <f>IF(A195="","",MONTH(A195))</f>
      </c>
      <c r="H195" s="12">
        <f>IF(A195="","",YEAR(A195))</f>
      </c>
    </row>
    <row r="196" spans="1:8" x14ac:dyDescent="0.25">
      <c r="A196" s="10"/>
      <c r="B196" s="9"/>
      <c r="C196" s="9"/>
      <c r="D196" s="9"/>
      <c r="E196" s="11"/>
      <c r="F196" s="12">
        <f>IF(C196="","",IFERROR(INDEX(Settings!$C$2:$C$13,MATCH(C196,Settings!$B$2:$B$13,0)),"?"))</f>
      </c>
      <c r="G196" s="12">
        <f>IF(A196="","",MONTH(A196))</f>
      </c>
      <c r="H196" s="12">
        <f>IF(A196="","",YEAR(A196))</f>
      </c>
    </row>
    <row r="197" spans="1:8" x14ac:dyDescent="0.25">
      <c r="A197" s="10"/>
      <c r="B197" s="9"/>
      <c r="C197" s="9"/>
      <c r="D197" s="9"/>
      <c r="E197" s="11"/>
      <c r="F197" s="12">
        <f>IF(C197="","",IFERROR(INDEX(Settings!$C$2:$C$13,MATCH(C197,Settings!$B$2:$B$13,0)),"?"))</f>
      </c>
      <c r="G197" s="12">
        <f>IF(A197="","",MONTH(A197))</f>
      </c>
      <c r="H197" s="12">
        <f>IF(A197="","",YEAR(A197))</f>
      </c>
    </row>
    <row r="198" spans="1:8" x14ac:dyDescent="0.25">
      <c r="A198" s="10"/>
      <c r="B198" s="9"/>
      <c r="C198" s="9"/>
      <c r="D198" s="9"/>
      <c r="E198" s="11"/>
      <c r="F198" s="12">
        <f>IF(C198="","",IFERROR(INDEX(Settings!$C$2:$C$13,MATCH(C198,Settings!$B$2:$B$13,0)),"?"))</f>
      </c>
      <c r="G198" s="12">
        <f>IF(A198="","",MONTH(A198))</f>
      </c>
      <c r="H198" s="12">
        <f>IF(A198="","",YEAR(A198))</f>
      </c>
    </row>
    <row r="199" spans="1:8" x14ac:dyDescent="0.25">
      <c r="A199" s="10"/>
      <c r="B199" s="9"/>
      <c r="C199" s="9"/>
      <c r="D199" s="9"/>
      <c r="E199" s="11"/>
      <c r="F199" s="12">
        <f>IF(C199="","",IFERROR(INDEX(Settings!$C$2:$C$13,MATCH(C199,Settings!$B$2:$B$13,0)),"?"))</f>
      </c>
      <c r="G199" s="12">
        <f>IF(A199="","",MONTH(A199))</f>
      </c>
      <c r="H199" s="12">
        <f>IF(A199="","",YEAR(A199))</f>
      </c>
    </row>
    <row r="200" spans="1:8" x14ac:dyDescent="0.25">
      <c r="A200" s="10"/>
      <c r="B200" s="9"/>
      <c r="C200" s="9"/>
      <c r="D200" s="9"/>
      <c r="E200" s="11"/>
      <c r="F200" s="12">
        <f>IF(C200="","",IFERROR(INDEX(Settings!$C$2:$C$13,MATCH(C200,Settings!$B$2:$B$13,0)),"?"))</f>
      </c>
      <c r="G200" s="12">
        <f>IF(A200="","",MONTH(A200))</f>
      </c>
      <c r="H200" s="12">
        <f>IF(A200="","",YEAR(A200))</f>
      </c>
    </row>
    <row r="201" spans="1:8" x14ac:dyDescent="0.25">
      <c r="A201" s="10"/>
      <c r="B201" s="9"/>
      <c r="C201" s="9"/>
      <c r="D201" s="9"/>
      <c r="E201" s="11"/>
      <c r="F201" s="12">
        <f>IF(C201="","",IFERROR(INDEX(Settings!$C$2:$C$13,MATCH(C201,Settings!$B$2:$B$13,0)),"?"))</f>
      </c>
      <c r="G201" s="12">
        <f>IF(A201="","",MONTH(A201))</f>
      </c>
      <c r="H201" s="12">
        <f>IF(A201="","",YEAR(A201))</f>
      </c>
    </row>
  </sheetData>
  <dataValidations count="8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B10:B201">
      <formula1>Settings!$A$2:$A$11</formula1>
    </dataValidation>
    <dataValidation type="list" allowBlank="1" showErrorMessage="1" errorTitle="Pick from the list" error="Choose a value from the drop-down (edit the lists on the Settings tab)." sqref="B2:B201">
      <formula1>Settings!$A$2:$A$11</formula1>
    </dataValidation>
    <dataValidation type="list" allowBlank="1" showErrorMessage="1" errorTitle="Pick from the list" error="Choose a value from the drop-down (edit the lists on the Settings tab)." sqref="C10:C201">
      <formula1>Settings!$B$2:$B$13</formula1>
    </dataValidation>
    <dataValidation type="list" allowBlank="1" showErrorMessage="1" errorTitle="Pick from the list" error="Choose a value from the drop-down (edit the lists on the Settings tab)." sqref="C2:C201">
      <formula1>Settings!$B$2:$B$13</formula1>
    </dataValidation>
    <dataValidation type="decimal" operator="greaterThanOrEqual" allowBlank="1" showErrorMessage="1" error="Enter a number (0 or more)." sqref="E10:E201">
      <formula1>0</formula1>
    </dataValidation>
    <dataValidation type="decimal" operator="greaterThanOrEqual" allowBlank="1" showErrorMessage="1" error="Enter a number (0 or more)." sqref="E2:E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G28"/>
  <sheetFormatPr defaultRowHeight="15" outlineLevelRow="0" outlineLevelCol="0" x14ac:dyDescent="55"/>
  <cols>
    <col min="1" max="1" width="22" customWidth="1"/>
    <col min="2" max="4" width="14" customWidth="1"/>
    <col min="5" max="5" width="4" customWidth="1"/>
    <col min="6" max="6" width="26" customWidth="1"/>
    <col min="7" max="7" width="14" customWidth="1"/>
  </cols>
  <sheetData>
    <row r="1" spans="1:1" x14ac:dyDescent="0.25">
      <c r="A1" s="1">
        <f>"Rental dashboard "&amp;Settings!E2</f>
      </c>
    </row>
    <row r="3" spans="1:7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20</v>
      </c>
    </row>
    <row r="4" spans="1:7" x14ac:dyDescent="0.25">
      <c r="A4">
        <f>IF(Settings!A2="","",Settings!A2)</f>
      </c>
      <c r="B4" s="5">
        <f>IF(A4="","",SUMIFS(Ledger!$E$2:$E$201,Ledger!$B$2:$B$201,A4,Ledger!$F$2:$F$201,"Income",Ledger!$H$2:$H$201,Settings!$E$2))</f>
      </c>
      <c r="C4" s="5">
        <f>IF(A4="","",SUMIFS(Ledger!$E$2:$E$201,Ledger!$B$2:$B$201,A4,Ledger!$F$2:$F$201,"Expense",Ledger!$H$2:$H$201,Settings!$E$2))</f>
      </c>
      <c r="D4" s="5">
        <f>IF(A4="","",B4-C4)</f>
      </c>
      <c r="F4">
        <f>IF(Settings!B2="","",Settings!B2)</f>
      </c>
      <c r="G4" s="5">
        <f>IF(F4="","",SUMIFS(Ledger!$E$2:$E$201,Ledger!$C$2:$C$201,F4,Ledger!$H$2:$H$201,Settings!$E$2))</f>
      </c>
    </row>
    <row r="5" spans="1:7" x14ac:dyDescent="0.25">
      <c r="A5">
        <f>IF(Settings!A3="","",Settings!A3)</f>
      </c>
      <c r="B5" s="5">
        <f>IF(A5="","",SUMIFS(Ledger!$E$2:$E$201,Ledger!$B$2:$B$201,A5,Ledger!$F$2:$F$201,"Income",Ledger!$H$2:$H$201,Settings!$E$2))</f>
      </c>
      <c r="C5" s="5">
        <f>IF(A5="","",SUMIFS(Ledger!$E$2:$E$201,Ledger!$B$2:$B$201,A5,Ledger!$F$2:$F$201,"Expense",Ledger!$H$2:$H$201,Settings!$E$2))</f>
      </c>
      <c r="D5" s="5">
        <f>IF(A5="","",B5-C5)</f>
      </c>
      <c r="F5">
        <f>IF(Settings!B3="","",Settings!B3)</f>
      </c>
      <c r="G5" s="5">
        <f>IF(F5="","",SUMIFS(Ledger!$E$2:$E$201,Ledger!$C$2:$C$201,F5,Ledger!$H$2:$H$201,Settings!$E$2))</f>
      </c>
    </row>
    <row r="6" spans="1:7" x14ac:dyDescent="0.25">
      <c r="A6">
        <f>IF(Settings!A4="","",Settings!A4)</f>
      </c>
      <c r="B6" s="5">
        <f>IF(A6="","",SUMIFS(Ledger!$E$2:$E$201,Ledger!$B$2:$B$201,A6,Ledger!$F$2:$F$201,"Income",Ledger!$H$2:$H$201,Settings!$E$2))</f>
      </c>
      <c r="C6" s="5">
        <f>IF(A6="","",SUMIFS(Ledger!$E$2:$E$201,Ledger!$B$2:$B$201,A6,Ledger!$F$2:$F$201,"Expense",Ledger!$H$2:$H$201,Settings!$E$2))</f>
      </c>
      <c r="D6" s="5">
        <f>IF(A6="","",B6-C6)</f>
      </c>
      <c r="F6">
        <f>IF(Settings!B4="","",Settings!B4)</f>
      </c>
      <c r="G6" s="5">
        <f>IF(F6="","",SUMIFS(Ledger!$E$2:$E$201,Ledger!$C$2:$C$201,F6,Ledger!$H$2:$H$201,Settings!$E$2))</f>
      </c>
    </row>
    <row r="7" spans="1:7" x14ac:dyDescent="0.25">
      <c r="A7">
        <f>IF(Settings!A5="","",Settings!A5)</f>
      </c>
      <c r="B7" s="5">
        <f>IF(A7="","",SUMIFS(Ledger!$E$2:$E$201,Ledger!$B$2:$B$201,A7,Ledger!$F$2:$F$201,"Income",Ledger!$H$2:$H$201,Settings!$E$2))</f>
      </c>
      <c r="C7" s="5">
        <f>IF(A7="","",SUMIFS(Ledger!$E$2:$E$201,Ledger!$B$2:$B$201,A7,Ledger!$F$2:$F$201,"Expense",Ledger!$H$2:$H$201,Settings!$E$2))</f>
      </c>
      <c r="D7" s="5">
        <f>IF(A7="","",B7-C7)</f>
      </c>
      <c r="F7">
        <f>IF(Settings!B5="","",Settings!B5)</f>
      </c>
      <c r="G7" s="5">
        <f>IF(F7="","",SUMIFS(Ledger!$E$2:$E$201,Ledger!$C$2:$C$201,F7,Ledger!$H$2:$H$201,Settings!$E$2))</f>
      </c>
    </row>
    <row r="8" spans="1:7" x14ac:dyDescent="0.25">
      <c r="A8">
        <f>IF(Settings!A6="","",Settings!A6)</f>
      </c>
      <c r="B8" s="5">
        <f>IF(A8="","",SUMIFS(Ledger!$E$2:$E$201,Ledger!$B$2:$B$201,A8,Ledger!$F$2:$F$201,"Income",Ledger!$H$2:$H$201,Settings!$E$2))</f>
      </c>
      <c r="C8" s="5">
        <f>IF(A8="","",SUMIFS(Ledger!$E$2:$E$201,Ledger!$B$2:$B$201,A8,Ledger!$F$2:$F$201,"Expense",Ledger!$H$2:$H$201,Settings!$E$2))</f>
      </c>
      <c r="D8" s="5">
        <f>IF(A8="","",B8-C8)</f>
      </c>
      <c r="F8">
        <f>IF(Settings!B6="","",Settings!B6)</f>
      </c>
      <c r="G8" s="5">
        <f>IF(F8="","",SUMIFS(Ledger!$E$2:$E$201,Ledger!$C$2:$C$201,F8,Ledger!$H$2:$H$201,Settings!$E$2))</f>
      </c>
    </row>
    <row r="9" spans="1:7" x14ac:dyDescent="0.25">
      <c r="A9">
        <f>IF(Settings!A7="","",Settings!A7)</f>
      </c>
      <c r="B9" s="5">
        <f>IF(A9="","",SUMIFS(Ledger!$E$2:$E$201,Ledger!$B$2:$B$201,A9,Ledger!$F$2:$F$201,"Income",Ledger!$H$2:$H$201,Settings!$E$2))</f>
      </c>
      <c r="C9" s="5">
        <f>IF(A9="","",SUMIFS(Ledger!$E$2:$E$201,Ledger!$B$2:$B$201,A9,Ledger!$F$2:$F$201,"Expense",Ledger!$H$2:$H$201,Settings!$E$2))</f>
      </c>
      <c r="D9" s="5">
        <f>IF(A9="","",B9-C9)</f>
      </c>
      <c r="F9">
        <f>IF(Settings!B7="","",Settings!B7)</f>
      </c>
      <c r="G9" s="5">
        <f>IF(F9="","",SUMIFS(Ledger!$E$2:$E$201,Ledger!$C$2:$C$201,F9,Ledger!$H$2:$H$201,Settings!$E$2))</f>
      </c>
    </row>
    <row r="10" spans="1:7" x14ac:dyDescent="0.25">
      <c r="A10">
        <f>IF(Settings!A8="","",Settings!A8)</f>
      </c>
      <c r="B10" s="5">
        <f>IF(A10="","",SUMIFS(Ledger!$E$2:$E$201,Ledger!$B$2:$B$201,A10,Ledger!$F$2:$F$201,"Income",Ledger!$H$2:$H$201,Settings!$E$2))</f>
      </c>
      <c r="C10" s="5">
        <f>IF(A10="","",SUMIFS(Ledger!$E$2:$E$201,Ledger!$B$2:$B$201,A10,Ledger!$F$2:$F$201,"Expense",Ledger!$H$2:$H$201,Settings!$E$2))</f>
      </c>
      <c r="D10" s="5">
        <f>IF(A10="","",B10-C10)</f>
      </c>
      <c r="F10">
        <f>IF(Settings!B8="","",Settings!B8)</f>
      </c>
      <c r="G10" s="5">
        <f>IF(F10="","",SUMIFS(Ledger!$E$2:$E$201,Ledger!$C$2:$C$201,F10,Ledger!$H$2:$H$201,Settings!$E$2))</f>
      </c>
    </row>
    <row r="11" spans="1:7" x14ac:dyDescent="0.25">
      <c r="A11">
        <f>IF(Settings!A9="","",Settings!A9)</f>
      </c>
      <c r="B11" s="5">
        <f>IF(A11="","",SUMIFS(Ledger!$E$2:$E$201,Ledger!$B$2:$B$201,A11,Ledger!$F$2:$F$201,"Income",Ledger!$H$2:$H$201,Settings!$E$2))</f>
      </c>
      <c r="C11" s="5">
        <f>IF(A11="","",SUMIFS(Ledger!$E$2:$E$201,Ledger!$B$2:$B$201,A11,Ledger!$F$2:$F$201,"Expense",Ledger!$H$2:$H$201,Settings!$E$2))</f>
      </c>
      <c r="D11" s="5">
        <f>IF(A11="","",B11-C11)</f>
      </c>
      <c r="F11">
        <f>IF(Settings!B9="","",Settings!B9)</f>
      </c>
      <c r="G11" s="5">
        <f>IF(F11="","",SUMIFS(Ledger!$E$2:$E$201,Ledger!$C$2:$C$201,F11,Ledger!$H$2:$H$201,Settings!$E$2))</f>
      </c>
    </row>
    <row r="12" spans="1:7" x14ac:dyDescent="0.25">
      <c r="A12">
        <f>IF(Settings!A10="","",Settings!A10)</f>
      </c>
      <c r="B12" s="5">
        <f>IF(A12="","",SUMIFS(Ledger!$E$2:$E$201,Ledger!$B$2:$B$201,A12,Ledger!$F$2:$F$201,"Income",Ledger!$H$2:$H$201,Settings!$E$2))</f>
      </c>
      <c r="C12" s="5">
        <f>IF(A12="","",SUMIFS(Ledger!$E$2:$E$201,Ledger!$B$2:$B$201,A12,Ledger!$F$2:$F$201,"Expense",Ledger!$H$2:$H$201,Settings!$E$2))</f>
      </c>
      <c r="D12" s="5">
        <f>IF(A12="","",B12-C12)</f>
      </c>
      <c r="F12">
        <f>IF(Settings!B10="","",Settings!B10)</f>
      </c>
      <c r="G12" s="5">
        <f>IF(F12="","",SUMIFS(Ledger!$E$2:$E$201,Ledger!$C$2:$C$201,F12,Ledger!$H$2:$H$201,Settings!$E$2))</f>
      </c>
    </row>
    <row r="13" spans="1:7" x14ac:dyDescent="0.25">
      <c r="A13">
        <f>IF(Settings!A11="","",Settings!A11)</f>
      </c>
      <c r="B13" s="5">
        <f>IF(A13="","",SUMIFS(Ledger!$E$2:$E$201,Ledger!$B$2:$B$201,A13,Ledger!$F$2:$F$201,"Income",Ledger!$H$2:$H$201,Settings!$E$2))</f>
      </c>
      <c r="C13" s="5">
        <f>IF(A13="","",SUMIFS(Ledger!$E$2:$E$201,Ledger!$B$2:$B$201,A13,Ledger!$F$2:$F$201,"Expense",Ledger!$H$2:$H$201,Settings!$E$2))</f>
      </c>
      <c r="D13" s="5">
        <f>IF(A13="","",B13-C13)</f>
      </c>
      <c r="F13">
        <f>IF(Settings!B11="","",Settings!B11)</f>
      </c>
      <c r="G13" s="5">
        <f>IF(F13="","",SUMIFS(Ledger!$E$2:$E$201,Ledger!$C$2:$C$201,F13,Ledger!$H$2:$H$201,Settings!$E$2))</f>
      </c>
    </row>
    <row r="14" spans="1:7" x14ac:dyDescent="0.25">
      <c r="A14" s="6" t="s">
        <v>21</v>
      </c>
      <c r="B14" s="7">
        <f>SUM(B4:B13)</f>
      </c>
      <c r="C14" s="7">
        <f>SUM(C4:C13)</f>
      </c>
      <c r="D14" s="7">
        <f>SUM(D4:D13)</f>
      </c>
      <c r="F14">
        <f>IF(Settings!B12="","",Settings!B12)</f>
      </c>
      <c r="G14" s="5">
        <f>IF(F14="","",SUMIFS(Ledger!$E$2:$E$201,Ledger!$C$2:$C$201,F14,Ledger!$H$2:$H$201,Settings!$E$2))</f>
      </c>
    </row>
    <row r="15" spans="6:7" x14ac:dyDescent="0.25">
      <c r="F15">
        <f>IF(Settings!B13="","",Settings!B13)</f>
      </c>
      <c r="G15" s="5">
        <f>IF(F15="","",SUMIFS(Ledger!$E$2:$E$201,Ledger!$C$2:$C$201,F15,Ledger!$H$2:$H$201,Settings!$E$2))</f>
      </c>
    </row>
    <row r="16" spans="1:4" x14ac:dyDescent="0.25">
      <c r="A16" s="4" t="s">
        <v>22</v>
      </c>
      <c r="B16" s="4" t="s">
        <v>16</v>
      </c>
      <c r="C16" s="4" t="s">
        <v>17</v>
      </c>
      <c r="D16" s="4" t="s">
        <v>18</v>
      </c>
    </row>
    <row r="17" spans="1:4" x14ac:dyDescent="0.25">
      <c r="A17" t="s">
        <v>23</v>
      </c>
      <c r="B17" s="5">
        <f>SUMIFS(Ledger!$E$2:$E$201,Ledger!$F$2:$F$201,"Income",Ledger!$G$2:$G$201,1,Ledger!$H$2:$H$201,Settings!$E$2)</f>
      </c>
      <c r="C17" s="5">
        <f>SUMIFS(Ledger!$E$2:$E$201,Ledger!$F$2:$F$201,"Expense",Ledger!$G$2:$G$201,1,Ledger!$H$2:$H$201,Settings!$E$2)</f>
      </c>
      <c r="D17" s="5">
        <f>B17-C17</f>
      </c>
    </row>
    <row r="18" spans="1:4" x14ac:dyDescent="0.25">
      <c r="A18" t="s">
        <v>24</v>
      </c>
      <c r="B18" s="5">
        <f>SUMIFS(Ledger!$E$2:$E$201,Ledger!$F$2:$F$201,"Income",Ledger!$G$2:$G$201,2,Ledger!$H$2:$H$201,Settings!$E$2)</f>
      </c>
      <c r="C18" s="5">
        <f>SUMIFS(Ledger!$E$2:$E$201,Ledger!$F$2:$F$201,"Expense",Ledger!$G$2:$G$201,2,Ledger!$H$2:$H$201,Settings!$E$2)</f>
      </c>
      <c r="D18" s="5">
        <f>B18-C18</f>
      </c>
    </row>
    <row r="19" spans="1:4" x14ac:dyDescent="0.25">
      <c r="A19" t="s">
        <v>25</v>
      </c>
      <c r="B19" s="5">
        <f>SUMIFS(Ledger!$E$2:$E$201,Ledger!$F$2:$F$201,"Income",Ledger!$G$2:$G$201,3,Ledger!$H$2:$H$201,Settings!$E$2)</f>
      </c>
      <c r="C19" s="5">
        <f>SUMIFS(Ledger!$E$2:$E$201,Ledger!$F$2:$F$201,"Expense",Ledger!$G$2:$G$201,3,Ledger!$H$2:$H$201,Settings!$E$2)</f>
      </c>
      <c r="D19" s="5">
        <f>B19-C19</f>
      </c>
    </row>
    <row r="20" spans="1:4" x14ac:dyDescent="0.25">
      <c r="A20" t="s">
        <v>26</v>
      </c>
      <c r="B20" s="5">
        <f>SUMIFS(Ledger!$E$2:$E$201,Ledger!$F$2:$F$201,"Income",Ledger!$G$2:$G$201,4,Ledger!$H$2:$H$201,Settings!$E$2)</f>
      </c>
      <c r="C20" s="5">
        <f>SUMIFS(Ledger!$E$2:$E$201,Ledger!$F$2:$F$201,"Expense",Ledger!$G$2:$G$201,4,Ledger!$H$2:$H$201,Settings!$E$2)</f>
      </c>
      <c r="D20" s="5">
        <f>B20-C20</f>
      </c>
    </row>
    <row r="21" spans="1:4" x14ac:dyDescent="0.25">
      <c r="A21" t="s">
        <v>27</v>
      </c>
      <c r="B21" s="5">
        <f>SUMIFS(Ledger!$E$2:$E$201,Ledger!$F$2:$F$201,"Income",Ledger!$G$2:$G$201,5,Ledger!$H$2:$H$201,Settings!$E$2)</f>
      </c>
      <c r="C21" s="5">
        <f>SUMIFS(Ledger!$E$2:$E$201,Ledger!$F$2:$F$201,"Expense",Ledger!$G$2:$G$201,5,Ledger!$H$2:$H$201,Settings!$E$2)</f>
      </c>
      <c r="D21" s="5">
        <f>B21-C21</f>
      </c>
    </row>
    <row r="22" spans="1:4" x14ac:dyDescent="0.25">
      <c r="A22" t="s">
        <v>28</v>
      </c>
      <c r="B22" s="5">
        <f>SUMIFS(Ledger!$E$2:$E$201,Ledger!$F$2:$F$201,"Income",Ledger!$G$2:$G$201,6,Ledger!$H$2:$H$201,Settings!$E$2)</f>
      </c>
      <c r="C22" s="5">
        <f>SUMIFS(Ledger!$E$2:$E$201,Ledger!$F$2:$F$201,"Expense",Ledger!$G$2:$G$201,6,Ledger!$H$2:$H$201,Settings!$E$2)</f>
      </c>
      <c r="D22" s="5">
        <f>B22-C22</f>
      </c>
    </row>
    <row r="23" spans="1:4" x14ac:dyDescent="0.25">
      <c r="A23" t="s">
        <v>29</v>
      </c>
      <c r="B23" s="5">
        <f>SUMIFS(Ledger!$E$2:$E$201,Ledger!$F$2:$F$201,"Income",Ledger!$G$2:$G$201,7,Ledger!$H$2:$H$201,Settings!$E$2)</f>
      </c>
      <c r="C23" s="5">
        <f>SUMIFS(Ledger!$E$2:$E$201,Ledger!$F$2:$F$201,"Expense",Ledger!$G$2:$G$201,7,Ledger!$H$2:$H$201,Settings!$E$2)</f>
      </c>
      <c r="D23" s="5">
        <f>B23-C23</f>
      </c>
    </row>
    <row r="24" spans="1:4" x14ac:dyDescent="0.25">
      <c r="A24" t="s">
        <v>30</v>
      </c>
      <c r="B24" s="5">
        <f>SUMIFS(Ledger!$E$2:$E$201,Ledger!$F$2:$F$201,"Income",Ledger!$G$2:$G$201,8,Ledger!$H$2:$H$201,Settings!$E$2)</f>
      </c>
      <c r="C24" s="5">
        <f>SUMIFS(Ledger!$E$2:$E$201,Ledger!$F$2:$F$201,"Expense",Ledger!$G$2:$G$201,8,Ledger!$H$2:$H$201,Settings!$E$2)</f>
      </c>
      <c r="D24" s="5">
        <f>B24-C24</f>
      </c>
    </row>
    <row r="25" spans="1:4" x14ac:dyDescent="0.25">
      <c r="A25" t="s">
        <v>31</v>
      </c>
      <c r="B25" s="5">
        <f>SUMIFS(Ledger!$E$2:$E$201,Ledger!$F$2:$F$201,"Income",Ledger!$G$2:$G$201,9,Ledger!$H$2:$H$201,Settings!$E$2)</f>
      </c>
      <c r="C25" s="5">
        <f>SUMIFS(Ledger!$E$2:$E$201,Ledger!$F$2:$F$201,"Expense",Ledger!$G$2:$G$201,9,Ledger!$H$2:$H$201,Settings!$E$2)</f>
      </c>
      <c r="D25" s="5">
        <f>B25-C25</f>
      </c>
    </row>
    <row r="26" spans="1:4" x14ac:dyDescent="0.25">
      <c r="A26" t="s">
        <v>32</v>
      </c>
      <c r="B26" s="5">
        <f>SUMIFS(Ledger!$E$2:$E$201,Ledger!$F$2:$F$201,"Income",Ledger!$G$2:$G$201,10,Ledger!$H$2:$H$201,Settings!$E$2)</f>
      </c>
      <c r="C26" s="5">
        <f>SUMIFS(Ledger!$E$2:$E$201,Ledger!$F$2:$F$201,"Expense",Ledger!$G$2:$G$201,10,Ledger!$H$2:$H$201,Settings!$E$2)</f>
      </c>
      <c r="D26" s="5">
        <f>B26-C26</f>
      </c>
    </row>
    <row r="27" spans="1:4" x14ac:dyDescent="0.25">
      <c r="A27" t="s">
        <v>33</v>
      </c>
      <c r="B27" s="5">
        <f>SUMIFS(Ledger!$E$2:$E$201,Ledger!$F$2:$F$201,"Income",Ledger!$G$2:$G$201,11,Ledger!$H$2:$H$201,Settings!$E$2)</f>
      </c>
      <c r="C27" s="5">
        <f>SUMIFS(Ledger!$E$2:$E$201,Ledger!$F$2:$F$201,"Expense",Ledger!$G$2:$G$201,11,Ledger!$H$2:$H$201,Settings!$E$2)</f>
      </c>
      <c r="D27" s="5">
        <f>B27-C27</f>
      </c>
    </row>
    <row r="28" spans="1:4" x14ac:dyDescent="0.25">
      <c r="A28" t="s">
        <v>34</v>
      </c>
      <c r="B28" s="5">
        <f>SUMIFS(Ledger!$E$2:$E$201,Ledger!$F$2:$F$201,"Income",Ledger!$G$2:$G$201,12,Ledger!$H$2:$H$201,Settings!$E$2)</f>
      </c>
      <c r="C28" s="5">
        <f>SUMIFS(Ledger!$E$2:$E$201,Ledger!$F$2:$F$201,"Expense",Ledger!$G$2:$G$201,12,Ledger!$H$2:$H$201,Settings!$E$2)</f>
      </c>
      <c r="D28" s="5">
        <f>B28-C28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2026-11-02T00:06:45Z</dcterms:modified>
</cp:coreProperties>
</file>