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Ingredients" state="visible" r:id="rId7"/>
    <sheet sheetId="4" name="Recipe lines" state="visible" r:id="rId8"/>
  </sheets>
  <calcPr calcId="171027" fullCalcOnLoad="1"/>
</workbook>
</file>

<file path=xl/sharedStrings.xml><?xml version="1.0" encoding="utf-8"?>
<sst xmlns="http://schemas.openxmlformats.org/spreadsheetml/2006/main" count="87" uniqueCount="65">
  <si>
    <t>Free Recipe Costing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</si>
  <si>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</si>
  <si>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</si>
  <si>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</si>
  <si>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</si>
  <si>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</si>
  <si>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the recipe name, how many pieces it makes, hours of work, packaging for the batch, your hourly pay, overhead % and the profit margin you want. Optional: the price you charge now.</t>
  </si>
  <si>
    <t>2. Ingredients: what you buy, the package size in g, ml or each, and what the package costs (up to 40). Cost per unit fills in.</t>
  </si>
  <si>
    <t>3. Recipe lines: one row per ingredient in the recipe (up to 25): pick the ingredient, type the amount used in the same unit.</t>
  </si>
  <si>
    <t>What you get:</t>
  </si>
  <si>
    <t>Dashboard: ingredient cost, labour, overhead, batch cost, cost per piece, the price that gives your margin, and your profit at the price you charge (flagged RAISE PRICE below target).</t>
  </si>
  <si>
    <t>Tip: when flour or butter prices change, update the package price once on Ingredients and the recipe re-prices.</t>
  </si>
  <si>
    <t>Limits: one recipe at a time (copy the file for another recipe). This is a costing tool, not tax or food-safety advice.</t>
  </si>
  <si>
    <t>Need many recipes in one file, a batch cost for each and a ranked ingredient spend? See the paid Home Bakery Recipe Cost &amp; Pricing Calculator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</si>
  <si>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</si>
  <si>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</si>
  <si>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</si>
  <si>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Item</t>
  </si>
  <si>
    <t>Amount</t>
  </si>
  <si>
    <t>Ingredient in recipe</t>
  </si>
  <si>
    <t>Cost</t>
  </si>
  <si>
    <t>Ingredient cost</t>
  </si>
  <si>
    <t>Packaging</t>
  </si>
  <si>
    <t>Labour</t>
  </si>
  <si>
    <t>Overhead</t>
  </si>
  <si>
    <t>Batch cost</t>
  </si>
  <si>
    <t>Cost per piece</t>
  </si>
  <si>
    <t>Price for your target margin</t>
  </si>
  <si>
    <t>Price used</t>
  </si>
  <si>
    <t>Profit per piece</t>
  </si>
  <si>
    <t>Margin</t>
  </si>
  <si>
    <t>Check</t>
  </si>
  <si>
    <t>Profit on the whole batch</t>
  </si>
  <si>
    <t>Setting</t>
  </si>
  <si>
    <t>Value</t>
  </si>
  <si>
    <t>Units</t>
  </si>
  <si>
    <t>Recipe name</t>
  </si>
  <si>
    <t>Chocolate chip cookies</t>
  </si>
  <si>
    <t>g</t>
  </si>
  <si>
    <t>Pieces / servings the batch makes</t>
  </si>
  <si>
    <t>ml</t>
  </si>
  <si>
    <t>Hours of work for the batch</t>
  </si>
  <si>
    <t>each</t>
  </si>
  <si>
    <t>Packaging for the batch</t>
  </si>
  <si>
    <t>Your hourly pay</t>
  </si>
  <si>
    <t>Overhead (% of ingredients + packaging)</t>
  </si>
  <si>
    <t>Target profit margin (% of price)</t>
  </si>
  <si>
    <t>Price you charge per piece (optional)</t>
  </si>
  <si>
    <t>Ingredient</t>
  </si>
  <si>
    <t>Unit</t>
  </si>
  <si>
    <t>Package size</t>
  </si>
  <si>
    <t>Package price</t>
  </si>
  <si>
    <t>Cost per unit</t>
  </si>
  <si>
    <t>All-purpose flour</t>
  </si>
  <si>
    <t>Granulated sugar</t>
  </si>
  <si>
    <t>Brown sugar</t>
  </si>
  <si>
    <t>Butter, unsalted</t>
  </si>
  <si>
    <t>Eggs</t>
  </si>
  <si>
    <t>Vanilla extract</t>
  </si>
  <si>
    <t>Chocolate chips</t>
  </si>
  <si>
    <t>Baking soda</t>
  </si>
  <si>
    <t>Salt</t>
  </si>
  <si>
    <t>Cookie box</t>
  </si>
  <si>
    <t>Amount used</t>
  </si>
  <si>
    <t>Line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</si>
</sst>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&quot;$&quot;#,##0.0000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0" fillId="3" borderId="0" xfId="0" applyFill="1"/>
    <xf numFmtId="1" fontId="0" fillId="3" borderId="0" xfId="0" applyNumberFormat="1" applyFill="1"/>
    <xf numFmtId="2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0" fontId="3" fillId="2" borderId="0" xfId="0" applyFont="1" applyFill="1" applyAlignment="1">
      <alignment vertical="center" wrapText="1"/>
    </xf>
    <xf numFmtId="166" fontId="0" fillId="4" borderId="0" xfId="0" applyNumberFormat="1" applyFill="1"/>
    <xf numFmtId="0" fontId="0" fillId="4" borderId="0" xfId="0" applyFill="1"/>
    <xf numFmtId="164" fontId="0" fillId="4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2" t="s">
        <v>14</v>
      </c>
    </row>
    <row r="17" spans="1:1" x14ac:dyDescent="0.25">
      <c r="A17" s="3" t="s">
        <v>15</v>
      </c>
    </row>
    <row r="18" spans="1:1" x14ac:dyDescent="0.25">
      <c r="A18" s="3" t="s">
        <v>16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FormatPr defaultRowHeight="15" outlineLevelRow="0" outlineLevelCol="0" x14ac:dyDescent="55"/>
  <cols>
    <col min="1" max="1" width="38" customWidth="1"/>
    <col min="2" max="2" width="24" customWidth="1"/>
    <col min="4" max="4" width="10" customWidth="1"/>
  </cols>
  <sheetData>
    <row r="1" spans="1:4" x14ac:dyDescent="0.25">
      <c r="A1" s="4" t="s">
        <v>33</v>
      </c>
      <c r="B1" s="4" t="s">
        <v>34</v>
      </c>
      <c r="D1" s="4" t="s">
        <v>35</v>
      </c>
    </row>
    <row r="2" spans="1:4" x14ac:dyDescent="0.25">
      <c r="A2" t="s">
        <v>36</v>
      </c>
      <c r="B2" s="9" t="s">
        <v>37</v>
      </c>
      <c r="D2" s="9" t="s">
        <v>38</v>
      </c>
    </row>
    <row r="3" spans="1:4" x14ac:dyDescent="0.25">
      <c r="A3" t="s">
        <v>39</v>
      </c>
      <c r="B3" s="10">
        <v>24</v>
      </c>
      <c r="D3" s="9" t="s">
        <v>40</v>
      </c>
    </row>
    <row r="4" spans="1:4" x14ac:dyDescent="0.25">
      <c r="A4" t="s">
        <v>41</v>
      </c>
      <c r="B4" s="11">
        <v>1.25</v>
      </c>
      <c r="D4" s="9" t="s">
        <v>42</v>
      </c>
    </row>
    <row r="5" spans="1:2" x14ac:dyDescent="0.25">
      <c r="A5" t="s">
        <v>43</v>
      </c>
      <c r="B5" s="12">
        <v>3.6</v>
      </c>
    </row>
    <row r="6" spans="1:2" x14ac:dyDescent="0.25">
      <c r="A6" t="s">
        <v>44</v>
      </c>
      <c r="B6" s="12">
        <v>18</v>
      </c>
    </row>
    <row r="7" spans="1:2" x14ac:dyDescent="0.25">
      <c r="A7" t="s">
        <v>45</v>
      </c>
      <c r="B7" s="13">
        <v>0.1</v>
      </c>
    </row>
    <row r="8" spans="1:2" x14ac:dyDescent="0.25">
      <c r="A8" t="s">
        <v>46</v>
      </c>
      <c r="B8" s="13">
        <v>0.3</v>
      </c>
    </row>
    <row r="9" spans="1:2" x14ac:dyDescent="0.25">
      <c r="A9" t="s">
        <v>47</v>
      </c>
      <c r="B9" s="12">
        <v>2.5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7" customWidth="1"/>
    <col min="3" max="5" width="12" customWidth="1"/>
  </cols>
  <sheetData>
    <row r="1" ht="30" customHeight="1" spans="1:5" x14ac:dyDescent="0.25">
      <c r="A1" s="14" t="s">
        <v>48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 x14ac:dyDescent="0.25">
      <c r="A2" s="9" t="s">
        <v>53</v>
      </c>
      <c r="B2" s="9" t="s">
        <v>38</v>
      </c>
      <c r="C2" s="9">
        <v>2268</v>
      </c>
      <c r="D2" s="12">
        <v>4.29</v>
      </c>
      <c r="E2" s="15">
        <f>IF(OR(C2="",D2=""),"",D2/C2)</f>
      </c>
    </row>
    <row r="3" spans="1:5" x14ac:dyDescent="0.25">
      <c r="A3" s="9" t="s">
        <v>54</v>
      </c>
      <c r="B3" s="9" t="s">
        <v>38</v>
      </c>
      <c r="C3" s="9">
        <v>1814</v>
      </c>
      <c r="D3" s="12">
        <v>3.79</v>
      </c>
      <c r="E3" s="15">
        <f>IF(OR(C3="",D3=""),"",D3/C3)</f>
      </c>
    </row>
    <row r="4" spans="1:5" x14ac:dyDescent="0.25">
      <c r="A4" s="9" t="s">
        <v>55</v>
      </c>
      <c r="B4" s="9" t="s">
        <v>38</v>
      </c>
      <c r="C4" s="9">
        <v>907</v>
      </c>
      <c r="D4" s="12">
        <v>3.29</v>
      </c>
      <c r="E4" s="15">
        <f>IF(OR(C4="",D4=""),"",D4/C4)</f>
      </c>
    </row>
    <row r="5" spans="1:5" x14ac:dyDescent="0.25">
      <c r="A5" s="9" t="s">
        <v>56</v>
      </c>
      <c r="B5" s="9" t="s">
        <v>38</v>
      </c>
      <c r="C5" s="9">
        <v>454</v>
      </c>
      <c r="D5" s="12">
        <v>4.99</v>
      </c>
      <c r="E5" s="15">
        <f>IF(OR(C5="",D5=""),"",D5/C5)</f>
      </c>
    </row>
    <row r="6" spans="1:5" x14ac:dyDescent="0.25">
      <c r="A6" s="9" t="s">
        <v>57</v>
      </c>
      <c r="B6" s="9" t="s">
        <v>42</v>
      </c>
      <c r="C6" s="9">
        <v>12</v>
      </c>
      <c r="D6" s="12">
        <v>3.49</v>
      </c>
      <c r="E6" s="15">
        <f>IF(OR(C6="",D6=""),"",D6/C6)</f>
      </c>
    </row>
    <row r="7" spans="1:5" x14ac:dyDescent="0.25">
      <c r="A7" s="9" t="s">
        <v>58</v>
      </c>
      <c r="B7" s="9" t="s">
        <v>40</v>
      </c>
      <c r="C7" s="9">
        <v>59</v>
      </c>
      <c r="D7" s="12">
        <v>7.99</v>
      </c>
      <c r="E7" s="15">
        <f>IF(OR(C7="",D7=""),"",D7/C7)</f>
      </c>
    </row>
    <row r="8" spans="1:5" x14ac:dyDescent="0.25">
      <c r="A8" s="9" t="s">
        <v>59</v>
      </c>
      <c r="B8" s="9" t="s">
        <v>38</v>
      </c>
      <c r="C8" s="9">
        <v>340</v>
      </c>
      <c r="D8" s="12">
        <v>3.69</v>
      </c>
      <c r="E8" s="15">
        <f>IF(OR(C8="",D8=""),"",D8/C8)</f>
      </c>
    </row>
    <row r="9" spans="1:5" x14ac:dyDescent="0.25">
      <c r="A9" s="9" t="s">
        <v>60</v>
      </c>
      <c r="B9" s="9" t="s">
        <v>38</v>
      </c>
      <c r="C9" s="9">
        <v>454</v>
      </c>
      <c r="D9" s="12">
        <v>1.29</v>
      </c>
      <c r="E9" s="15">
        <f>IF(OR(C9="",D9=""),"",D9/C9)</f>
      </c>
    </row>
    <row r="10" spans="1:5" x14ac:dyDescent="0.25">
      <c r="A10" s="9" t="s">
        <v>61</v>
      </c>
      <c r="B10" s="9" t="s">
        <v>38</v>
      </c>
      <c r="C10" s="9">
        <v>737</v>
      </c>
      <c r="D10" s="12">
        <v>1.19</v>
      </c>
      <c r="E10" s="15">
        <f>IF(OR(C10="",D10=""),"",D10/C10)</f>
      </c>
    </row>
    <row r="11" spans="1:5" x14ac:dyDescent="0.25">
      <c r="A11" s="9" t="s">
        <v>62</v>
      </c>
      <c r="B11" s="9" t="s">
        <v>42</v>
      </c>
      <c r="C11" s="9">
        <v>10</v>
      </c>
      <c r="D11" s="12">
        <v>12.5</v>
      </c>
      <c r="E11" s="15">
        <f>IF(OR(C11="",D11=""),"",D11/C11)</f>
      </c>
    </row>
    <row r="12" spans="1:5" x14ac:dyDescent="0.25">
      <c r="A12" s="9"/>
      <c r="B12" s="9"/>
      <c r="C12" s="9"/>
      <c r="D12" s="12"/>
      <c r="E12" s="15">
        <f>IF(OR(C12="",D12=""),"",D12/C12)</f>
      </c>
    </row>
    <row r="13" spans="1:5" x14ac:dyDescent="0.25">
      <c r="A13" s="9"/>
      <c r="B13" s="9"/>
      <c r="C13" s="9"/>
      <c r="D13" s="12"/>
      <c r="E13" s="15">
        <f>IF(OR(C13="",D13=""),"",D13/C13)</f>
      </c>
    </row>
    <row r="14" spans="1:5" x14ac:dyDescent="0.25">
      <c r="A14" s="9"/>
      <c r="B14" s="9"/>
      <c r="C14" s="9"/>
      <c r="D14" s="12"/>
      <c r="E14" s="15">
        <f>IF(OR(C14="",D14=""),"",D14/C14)</f>
      </c>
    </row>
    <row r="15" spans="1:5" x14ac:dyDescent="0.25">
      <c r="A15" s="9"/>
      <c r="B15" s="9"/>
      <c r="C15" s="9"/>
      <c r="D15" s="12"/>
      <c r="E15" s="15">
        <f>IF(OR(C15="",D15=""),"",D15/C15)</f>
      </c>
    </row>
    <row r="16" spans="1:5" x14ac:dyDescent="0.25">
      <c r="A16" s="9"/>
      <c r="B16" s="9"/>
      <c r="C16" s="9"/>
      <c r="D16" s="12"/>
      <c r="E16" s="15">
        <f>IF(OR(C16="",D16=""),"",D16/C16)</f>
      </c>
    </row>
    <row r="17" spans="1:5" x14ac:dyDescent="0.25">
      <c r="A17" s="9"/>
      <c r="B17" s="9"/>
      <c r="C17" s="9"/>
      <c r="D17" s="12"/>
      <c r="E17" s="15">
        <f>IF(OR(C17="",D17=""),"",D17/C17)</f>
      </c>
    </row>
    <row r="18" spans="1:5" x14ac:dyDescent="0.25">
      <c r="A18" s="9"/>
      <c r="B18" s="9"/>
      <c r="C18" s="9"/>
      <c r="D18" s="12"/>
      <c r="E18" s="15">
        <f>IF(OR(C18="",D18=""),"",D18/C18)</f>
      </c>
    </row>
    <row r="19" spans="1:5" x14ac:dyDescent="0.25">
      <c r="A19" s="9"/>
      <c r="B19" s="9"/>
      <c r="C19" s="9"/>
      <c r="D19" s="12"/>
      <c r="E19" s="15">
        <f>IF(OR(C19="",D19=""),"",D19/C19)</f>
      </c>
    </row>
    <row r="20" spans="1:5" x14ac:dyDescent="0.25">
      <c r="A20" s="9"/>
      <c r="B20" s="9"/>
      <c r="C20" s="9"/>
      <c r="D20" s="12"/>
      <c r="E20" s="15">
        <f>IF(OR(C20="",D20=""),"",D20/C20)</f>
      </c>
    </row>
    <row r="21" spans="1:5" x14ac:dyDescent="0.25">
      <c r="A21" s="9"/>
      <c r="B21" s="9"/>
      <c r="C21" s="9"/>
      <c r="D21" s="12"/>
      <c r="E21" s="15">
        <f>IF(OR(C21="",D21=""),"",D21/C21)</f>
      </c>
    </row>
    <row r="22" spans="1:5" x14ac:dyDescent="0.25">
      <c r="A22" s="9"/>
      <c r="B22" s="9"/>
      <c r="C22" s="9"/>
      <c r="D22" s="12"/>
      <c r="E22" s="15">
        <f>IF(OR(C22="",D22=""),"",D22/C22)</f>
      </c>
    </row>
    <row r="23" spans="1:5" x14ac:dyDescent="0.25">
      <c r="A23" s="9"/>
      <c r="B23" s="9"/>
      <c r="C23" s="9"/>
      <c r="D23" s="12"/>
      <c r="E23" s="15">
        <f>IF(OR(C23="",D23=""),"",D23/C23)</f>
      </c>
    </row>
    <row r="24" spans="1:5" x14ac:dyDescent="0.25">
      <c r="A24" s="9"/>
      <c r="B24" s="9"/>
      <c r="C24" s="9"/>
      <c r="D24" s="12"/>
      <c r="E24" s="15">
        <f>IF(OR(C24="",D24=""),"",D24/C24)</f>
      </c>
    </row>
    <row r="25" spans="1:5" x14ac:dyDescent="0.25">
      <c r="A25" s="9"/>
      <c r="B25" s="9"/>
      <c r="C25" s="9"/>
      <c r="D25" s="12"/>
      <c r="E25" s="15">
        <f>IF(OR(C25="",D25=""),"",D25/C25)</f>
      </c>
    </row>
    <row r="26" spans="1:5" x14ac:dyDescent="0.25">
      <c r="A26" s="9"/>
      <c r="B26" s="9"/>
      <c r="C26" s="9"/>
      <c r="D26" s="12"/>
      <c r="E26" s="15">
        <f>IF(OR(C26="",D26=""),"",D26/C26)</f>
      </c>
    </row>
    <row r="27" spans="1:5" x14ac:dyDescent="0.25">
      <c r="A27" s="9"/>
      <c r="B27" s="9"/>
      <c r="C27" s="9"/>
      <c r="D27" s="12"/>
      <c r="E27" s="15">
        <f>IF(OR(C27="",D27=""),"",D27/C27)</f>
      </c>
    </row>
    <row r="28" spans="1:5" x14ac:dyDescent="0.25">
      <c r="A28" s="9"/>
      <c r="B28" s="9"/>
      <c r="C28" s="9"/>
      <c r="D28" s="12"/>
      <c r="E28" s="15">
        <f>IF(OR(C28="",D28=""),"",D28/C28)</f>
      </c>
    </row>
    <row r="29" spans="1:5" x14ac:dyDescent="0.25">
      <c r="A29" s="9"/>
      <c r="B29" s="9"/>
      <c r="C29" s="9"/>
      <c r="D29" s="12"/>
      <c r="E29" s="15">
        <f>IF(OR(C29="",D29=""),"",D29/C29)</f>
      </c>
    </row>
    <row r="30" spans="1:5" x14ac:dyDescent="0.25">
      <c r="A30" s="9"/>
      <c r="B30" s="9"/>
      <c r="C30" s="9"/>
      <c r="D30" s="12"/>
      <c r="E30" s="15">
        <f>IF(OR(C30="",D30=""),"",D30/C30)</f>
      </c>
    </row>
    <row r="31" spans="1:5" x14ac:dyDescent="0.25">
      <c r="A31" s="9"/>
      <c r="B31" s="9"/>
      <c r="C31" s="9"/>
      <c r="D31" s="12"/>
      <c r="E31" s="15">
        <f>IF(OR(C31="",D31=""),"",D31/C31)</f>
      </c>
    </row>
    <row r="32" spans="1:5" x14ac:dyDescent="0.25">
      <c r="A32" s="9"/>
      <c r="B32" s="9"/>
      <c r="C32" s="9"/>
      <c r="D32" s="12"/>
      <c r="E32" s="15">
        <f>IF(OR(C32="",D32=""),"",D32/C32)</f>
      </c>
    </row>
    <row r="33" spans="1:5" x14ac:dyDescent="0.25">
      <c r="A33" s="9"/>
      <c r="B33" s="9"/>
      <c r="C33" s="9"/>
      <c r="D33" s="12"/>
      <c r="E33" s="15">
        <f>IF(OR(C33="",D33=""),"",D33/C33)</f>
      </c>
    </row>
    <row r="34" spans="1:5" x14ac:dyDescent="0.25">
      <c r="A34" s="9"/>
      <c r="B34" s="9"/>
      <c r="C34" s="9"/>
      <c r="D34" s="12"/>
      <c r="E34" s="15">
        <f>IF(OR(C34="",D34=""),"",D34/C34)</f>
      </c>
    </row>
    <row r="35" spans="1:5" x14ac:dyDescent="0.25">
      <c r="A35" s="9"/>
      <c r="B35" s="9"/>
      <c r="C35" s="9"/>
      <c r="D35" s="12"/>
      <c r="E35" s="15">
        <f>IF(OR(C35="",D35=""),"",D35/C35)</f>
      </c>
    </row>
    <row r="36" spans="1:5" x14ac:dyDescent="0.25">
      <c r="A36" s="9"/>
      <c r="B36" s="9"/>
      <c r="C36" s="9"/>
      <c r="D36" s="12"/>
      <c r="E36" s="15">
        <f>IF(OR(C36="",D36=""),"",D36/C36)</f>
      </c>
    </row>
    <row r="37" spans="1:5" x14ac:dyDescent="0.25">
      <c r="A37" s="9"/>
      <c r="B37" s="9"/>
      <c r="C37" s="9"/>
      <c r="D37" s="12"/>
      <c r="E37" s="15">
        <f>IF(OR(C37="",D37=""),"",D37/C37)</f>
      </c>
    </row>
    <row r="38" spans="1:5" x14ac:dyDescent="0.25">
      <c r="A38" s="9"/>
      <c r="B38" s="9"/>
      <c r="C38" s="9"/>
      <c r="D38" s="12"/>
      <c r="E38" s="15">
        <f>IF(OR(C38="",D38=""),"",D38/C38)</f>
      </c>
    </row>
    <row r="39" spans="1:5" x14ac:dyDescent="0.25">
      <c r="A39" s="9"/>
      <c r="B39" s="9"/>
      <c r="C39" s="9"/>
      <c r="D39" s="12"/>
      <c r="E39" s="15">
        <f>IF(OR(C39="",D39=""),"",D39/C39)</f>
      </c>
    </row>
    <row r="40" spans="1:5" x14ac:dyDescent="0.25">
      <c r="A40" s="9"/>
      <c r="B40" s="9"/>
      <c r="C40" s="9"/>
      <c r="D40" s="12"/>
      <c r="E40" s="15">
        <f>IF(OR(C40="",D40=""),"",D40/C40)</f>
      </c>
    </row>
    <row r="41" spans="1:5" x14ac:dyDescent="0.25">
      <c r="A41" s="9"/>
      <c r="B41" s="9"/>
      <c r="C41" s="9"/>
      <c r="D41" s="12"/>
      <c r="E41" s="15">
        <f>IF(OR(C41="",D41=""),"",D41/C41)</f>
      </c>
    </row>
  </sheetData>
  <dataValidations count="4">
    <dataValidation type="list" allowBlank="1" showErrorMessage="1" errorTitle="Pick from the list" error="Choose a value from the drop-down (edit the lists on the Settings tab)." sqref="B10:B41">
      <formula1>Settings!$D$2:$D$4</formula1>
    </dataValidation>
    <dataValidation type="list" allowBlank="1" showErrorMessage="1" errorTitle="Pick from the list" error="Choose a value from the drop-down (edit the lists on the Settings tab)." sqref="B2:B41">
      <formula1>Settings!$D$2:$D$4</formula1>
    </dataValidation>
    <dataValidation type="decimal" operator="greaterThanOrEqual" allowBlank="1" showErrorMessage="1" error="Enter a number (0 or more)." sqref="C10:D41">
      <formula1>0</formula1>
    </dataValidation>
    <dataValidation type="decimal" operator="greaterThanOrEqual" allowBlank="1" showErrorMessage="1" error="Enter a number (0 or more)." sqref="C2:D4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" customWidth="1"/>
    <col min="3" max="3" width="7" customWidth="1"/>
    <col min="4" max="4" width="11" customWidth="1"/>
    <col min="5" max="5" width="10" customWidth="1"/>
  </cols>
  <sheetData>
    <row r="1" ht="30" customHeight="1" spans="1:5" x14ac:dyDescent="0.25">
      <c r="A1" s="14" t="s">
        <v>48</v>
      </c>
      <c r="B1" s="14" t="s">
        <v>63</v>
      </c>
      <c r="C1" s="14" t="s">
        <v>49</v>
      </c>
      <c r="D1" s="14" t="s">
        <v>52</v>
      </c>
      <c r="E1" s="14" t="s">
        <v>64</v>
      </c>
    </row>
    <row r="2" spans="1:5" x14ac:dyDescent="0.25">
      <c r="A2" s="9" t="s">
        <v>53</v>
      </c>
      <c r="B2" s="9">
        <v>280</v>
      </c>
      <c r="C2" s="16">
        <f>IF(A2="","",IFERROR(INDEX(Ingredients!$B$2:$B$41,MATCH(A2,Ingredients!$A$2:$A$41,0)),"?"))</f>
      </c>
      <c r="D2" s="15">
        <f>IF(A2="","",IFERROR(INDEX(Ingredients!$E$2:$E$41,MATCH(A2,Ingredients!$A$2:$A$41,0)),0))</f>
      </c>
      <c r="E2" s="17">
        <f>IF(OR(A2="",B2=""),"",B2*D2)</f>
      </c>
    </row>
    <row r="3" spans="1:5" x14ac:dyDescent="0.25">
      <c r="A3" s="9" t="s">
        <v>56</v>
      </c>
      <c r="B3" s="9">
        <v>227</v>
      </c>
      <c r="C3" s="16">
        <f>IF(A3="","",IFERROR(INDEX(Ingredients!$B$2:$B$41,MATCH(A3,Ingredients!$A$2:$A$41,0)),"?"))</f>
      </c>
      <c r="D3" s="15">
        <f>IF(A3="","",IFERROR(INDEX(Ingredients!$E$2:$E$41,MATCH(A3,Ingredients!$A$2:$A$41,0)),0))</f>
      </c>
      <c r="E3" s="17">
        <f>IF(OR(A3="",B3=""),"",B3*D3)</f>
      </c>
    </row>
    <row r="4" spans="1:5" x14ac:dyDescent="0.25">
      <c r="A4" s="9" t="s">
        <v>54</v>
      </c>
      <c r="B4" s="9">
        <v>100</v>
      </c>
      <c r="C4" s="16">
        <f>IF(A4="","",IFERROR(INDEX(Ingredients!$B$2:$B$41,MATCH(A4,Ingredients!$A$2:$A$41,0)),"?"))</f>
      </c>
      <c r="D4" s="15">
        <f>IF(A4="","",IFERROR(INDEX(Ingredients!$E$2:$E$41,MATCH(A4,Ingredients!$A$2:$A$41,0)),0))</f>
      </c>
      <c r="E4" s="17">
        <f>IF(OR(A4="",B4=""),"",B4*D4)</f>
      </c>
    </row>
    <row r="5" spans="1:5" x14ac:dyDescent="0.25">
      <c r="A5" s="9" t="s">
        <v>55</v>
      </c>
      <c r="B5" s="9">
        <v>150</v>
      </c>
      <c r="C5" s="16">
        <f>IF(A5="","",IFERROR(INDEX(Ingredients!$B$2:$B$41,MATCH(A5,Ingredients!$A$2:$A$41,0)),"?"))</f>
      </c>
      <c r="D5" s="15">
        <f>IF(A5="","",IFERROR(INDEX(Ingredients!$E$2:$E$41,MATCH(A5,Ingredients!$A$2:$A$41,0)),0))</f>
      </c>
      <c r="E5" s="17">
        <f>IF(OR(A5="",B5=""),"",B5*D5)</f>
      </c>
    </row>
    <row r="6" spans="1:5" x14ac:dyDescent="0.25">
      <c r="A6" s="9" t="s">
        <v>57</v>
      </c>
      <c r="B6" s="9">
        <v>2</v>
      </c>
      <c r="C6" s="16">
        <f>IF(A6="","",IFERROR(INDEX(Ingredients!$B$2:$B$41,MATCH(A6,Ingredients!$A$2:$A$41,0)),"?"))</f>
      </c>
      <c r="D6" s="15">
        <f>IF(A6="","",IFERROR(INDEX(Ingredients!$E$2:$E$41,MATCH(A6,Ingredients!$A$2:$A$41,0)),0))</f>
      </c>
      <c r="E6" s="17">
        <f>IF(OR(A6="",B6=""),"",B6*D6)</f>
      </c>
    </row>
    <row r="7" spans="1:5" x14ac:dyDescent="0.25">
      <c r="A7" s="9" t="s">
        <v>58</v>
      </c>
      <c r="B7" s="9">
        <v>8</v>
      </c>
      <c r="C7" s="16">
        <f>IF(A7="","",IFERROR(INDEX(Ingredients!$B$2:$B$41,MATCH(A7,Ingredients!$A$2:$A$41,0)),"?"))</f>
      </c>
      <c r="D7" s="15">
        <f>IF(A7="","",IFERROR(INDEX(Ingredients!$E$2:$E$41,MATCH(A7,Ingredients!$A$2:$A$41,0)),0))</f>
      </c>
      <c r="E7" s="17">
        <f>IF(OR(A7="",B7=""),"",B7*D7)</f>
      </c>
    </row>
    <row r="8" spans="1:5" x14ac:dyDescent="0.25">
      <c r="A8" s="9" t="s">
        <v>59</v>
      </c>
      <c r="B8" s="9">
        <v>300</v>
      </c>
      <c r="C8" s="16">
        <f>IF(A8="","",IFERROR(INDEX(Ingredients!$B$2:$B$41,MATCH(A8,Ingredients!$A$2:$A$41,0)),"?"))</f>
      </c>
      <c r="D8" s="15">
        <f>IF(A8="","",IFERROR(INDEX(Ingredients!$E$2:$E$41,MATCH(A8,Ingredients!$A$2:$A$41,0)),0))</f>
      </c>
      <c r="E8" s="17">
        <f>IF(OR(A8="",B8=""),"",B8*D8)</f>
      </c>
    </row>
    <row r="9" spans="1:5" x14ac:dyDescent="0.25">
      <c r="A9" s="9" t="s">
        <v>60</v>
      </c>
      <c r="B9" s="9">
        <v>5</v>
      </c>
      <c r="C9" s="16">
        <f>IF(A9="","",IFERROR(INDEX(Ingredients!$B$2:$B$41,MATCH(A9,Ingredients!$A$2:$A$41,0)),"?"))</f>
      </c>
      <c r="D9" s="15">
        <f>IF(A9="","",IFERROR(INDEX(Ingredients!$E$2:$E$41,MATCH(A9,Ingredients!$A$2:$A$41,0)),0))</f>
      </c>
      <c r="E9" s="17">
        <f>IF(OR(A9="",B9=""),"",B9*D9)</f>
      </c>
    </row>
    <row r="10" spans="1:5" x14ac:dyDescent="0.25">
      <c r="A10" s="9" t="s">
        <v>61</v>
      </c>
      <c r="B10" s="9">
        <v>4</v>
      </c>
      <c r="C10" s="16">
        <f>IF(A10="","",IFERROR(INDEX(Ingredients!$B$2:$B$41,MATCH(A10,Ingredients!$A$2:$A$41,0)),"?"))</f>
      </c>
      <c r="D10" s="15">
        <f>IF(A10="","",IFERROR(INDEX(Ingredients!$E$2:$E$41,MATCH(A10,Ingredients!$A$2:$A$41,0)),0))</f>
      </c>
      <c r="E10" s="17">
        <f>IF(OR(A10="",B10=""),"",B10*D10)</f>
      </c>
    </row>
    <row r="11" spans="1:5" x14ac:dyDescent="0.25">
      <c r="A11" s="9"/>
      <c r="B11" s="9"/>
      <c r="C11" s="16">
        <f>IF(A11="","",IFERROR(INDEX(Ingredients!$B$2:$B$41,MATCH(A11,Ingredients!$A$2:$A$41,0)),"?"))</f>
      </c>
      <c r="D11" s="15">
        <f>IF(A11="","",IFERROR(INDEX(Ingredients!$E$2:$E$41,MATCH(A11,Ingredients!$A$2:$A$41,0)),0))</f>
      </c>
      <c r="E11" s="17">
        <f>IF(OR(A11="",B11=""),"",B11*D11)</f>
      </c>
    </row>
    <row r="12" spans="1:5" x14ac:dyDescent="0.25">
      <c r="A12" s="9"/>
      <c r="B12" s="9"/>
      <c r="C12" s="16">
        <f>IF(A12="","",IFERROR(INDEX(Ingredients!$B$2:$B$41,MATCH(A12,Ingredients!$A$2:$A$41,0)),"?"))</f>
      </c>
      <c r="D12" s="15">
        <f>IF(A12="","",IFERROR(INDEX(Ingredients!$E$2:$E$41,MATCH(A12,Ingredients!$A$2:$A$41,0)),0))</f>
      </c>
      <c r="E12" s="17">
        <f>IF(OR(A12="",B12=""),"",B12*D12)</f>
      </c>
    </row>
    <row r="13" spans="1:5" x14ac:dyDescent="0.25">
      <c r="A13" s="9"/>
      <c r="B13" s="9"/>
      <c r="C13" s="16">
        <f>IF(A13="","",IFERROR(INDEX(Ingredients!$B$2:$B$41,MATCH(A13,Ingredients!$A$2:$A$41,0)),"?"))</f>
      </c>
      <c r="D13" s="15">
        <f>IF(A13="","",IFERROR(INDEX(Ingredients!$E$2:$E$41,MATCH(A13,Ingredients!$A$2:$A$41,0)),0))</f>
      </c>
      <c r="E13" s="17">
        <f>IF(OR(A13="",B13=""),"",B13*D13)</f>
      </c>
    </row>
    <row r="14" spans="1:5" x14ac:dyDescent="0.25">
      <c r="A14" s="9"/>
      <c r="B14" s="9"/>
      <c r="C14" s="16">
        <f>IF(A14="","",IFERROR(INDEX(Ingredients!$B$2:$B$41,MATCH(A14,Ingredients!$A$2:$A$41,0)),"?"))</f>
      </c>
      <c r="D14" s="15">
        <f>IF(A14="","",IFERROR(INDEX(Ingredients!$E$2:$E$41,MATCH(A14,Ingredients!$A$2:$A$41,0)),0))</f>
      </c>
      <c r="E14" s="17">
        <f>IF(OR(A14="",B14=""),"",B14*D14)</f>
      </c>
    </row>
    <row r="15" spans="1:5" x14ac:dyDescent="0.25">
      <c r="A15" s="9"/>
      <c r="B15" s="9"/>
      <c r="C15" s="16">
        <f>IF(A15="","",IFERROR(INDEX(Ingredients!$B$2:$B$41,MATCH(A15,Ingredients!$A$2:$A$41,0)),"?"))</f>
      </c>
      <c r="D15" s="15">
        <f>IF(A15="","",IFERROR(INDEX(Ingredients!$E$2:$E$41,MATCH(A15,Ingredients!$A$2:$A$41,0)),0))</f>
      </c>
      <c r="E15" s="17">
        <f>IF(OR(A15="",B15=""),"",B15*D15)</f>
      </c>
    </row>
    <row r="16" spans="1:5" x14ac:dyDescent="0.25">
      <c r="A16" s="9"/>
      <c r="B16" s="9"/>
      <c r="C16" s="16">
        <f>IF(A16="","",IFERROR(INDEX(Ingredients!$B$2:$B$41,MATCH(A16,Ingredients!$A$2:$A$41,0)),"?"))</f>
      </c>
      <c r="D16" s="15">
        <f>IF(A16="","",IFERROR(INDEX(Ingredients!$E$2:$E$41,MATCH(A16,Ingredients!$A$2:$A$41,0)),0))</f>
      </c>
      <c r="E16" s="17">
        <f>IF(OR(A16="",B16=""),"",B16*D16)</f>
      </c>
    </row>
    <row r="17" spans="1:5" x14ac:dyDescent="0.25">
      <c r="A17" s="9"/>
      <c r="B17" s="9"/>
      <c r="C17" s="16">
        <f>IF(A17="","",IFERROR(INDEX(Ingredients!$B$2:$B$41,MATCH(A17,Ingredients!$A$2:$A$41,0)),"?"))</f>
      </c>
      <c r="D17" s="15">
        <f>IF(A17="","",IFERROR(INDEX(Ingredients!$E$2:$E$41,MATCH(A17,Ingredients!$A$2:$A$41,0)),0))</f>
      </c>
      <c r="E17" s="17">
        <f>IF(OR(A17="",B17=""),"",B17*D17)</f>
      </c>
    </row>
    <row r="18" spans="1:5" x14ac:dyDescent="0.25">
      <c r="A18" s="9"/>
      <c r="B18" s="9"/>
      <c r="C18" s="16">
        <f>IF(A18="","",IFERROR(INDEX(Ingredients!$B$2:$B$41,MATCH(A18,Ingredients!$A$2:$A$41,0)),"?"))</f>
      </c>
      <c r="D18" s="15">
        <f>IF(A18="","",IFERROR(INDEX(Ingredients!$E$2:$E$41,MATCH(A18,Ingredients!$A$2:$A$41,0)),0))</f>
      </c>
      <c r="E18" s="17">
        <f>IF(OR(A18="",B18=""),"",B18*D18)</f>
      </c>
    </row>
    <row r="19" spans="1:5" x14ac:dyDescent="0.25">
      <c r="A19" s="9"/>
      <c r="B19" s="9"/>
      <c r="C19" s="16">
        <f>IF(A19="","",IFERROR(INDEX(Ingredients!$B$2:$B$41,MATCH(A19,Ingredients!$A$2:$A$41,0)),"?"))</f>
      </c>
      <c r="D19" s="15">
        <f>IF(A19="","",IFERROR(INDEX(Ingredients!$E$2:$E$41,MATCH(A19,Ingredients!$A$2:$A$41,0)),0))</f>
      </c>
      <c r="E19" s="17">
        <f>IF(OR(A19="",B19=""),"",B19*D19)</f>
      </c>
    </row>
    <row r="20" spans="1:5" x14ac:dyDescent="0.25">
      <c r="A20" s="9"/>
      <c r="B20" s="9"/>
      <c r="C20" s="16">
        <f>IF(A20="","",IFERROR(INDEX(Ingredients!$B$2:$B$41,MATCH(A20,Ingredients!$A$2:$A$41,0)),"?"))</f>
      </c>
      <c r="D20" s="15">
        <f>IF(A20="","",IFERROR(INDEX(Ingredients!$E$2:$E$41,MATCH(A20,Ingredients!$A$2:$A$41,0)),0))</f>
      </c>
      <c r="E20" s="17">
        <f>IF(OR(A20="",B20=""),"",B20*D20)</f>
      </c>
    </row>
    <row r="21" spans="1:5" x14ac:dyDescent="0.25">
      <c r="A21" s="9"/>
      <c r="B21" s="9"/>
      <c r="C21" s="16">
        <f>IF(A21="","",IFERROR(INDEX(Ingredients!$B$2:$B$41,MATCH(A21,Ingredients!$A$2:$A$41,0)),"?"))</f>
      </c>
      <c r="D21" s="15">
        <f>IF(A21="","",IFERROR(INDEX(Ingredients!$E$2:$E$41,MATCH(A21,Ingredients!$A$2:$A$41,0)),0))</f>
      </c>
      <c r="E21" s="17">
        <f>IF(OR(A21="",B21=""),"",B21*D21)</f>
      </c>
    </row>
    <row r="22" spans="1:5" x14ac:dyDescent="0.25">
      <c r="A22" s="9"/>
      <c r="B22" s="9"/>
      <c r="C22" s="16">
        <f>IF(A22="","",IFERROR(INDEX(Ingredients!$B$2:$B$41,MATCH(A22,Ingredients!$A$2:$A$41,0)),"?"))</f>
      </c>
      <c r="D22" s="15">
        <f>IF(A22="","",IFERROR(INDEX(Ingredients!$E$2:$E$41,MATCH(A22,Ingredients!$A$2:$A$41,0)),0))</f>
      </c>
      <c r="E22" s="17">
        <f>IF(OR(A22="",B22=""),"",B22*D22)</f>
      </c>
    </row>
    <row r="23" spans="1:5" x14ac:dyDescent="0.25">
      <c r="A23" s="9"/>
      <c r="B23" s="9"/>
      <c r="C23" s="16">
        <f>IF(A23="","",IFERROR(INDEX(Ingredients!$B$2:$B$41,MATCH(A23,Ingredients!$A$2:$A$41,0)),"?"))</f>
      </c>
      <c r="D23" s="15">
        <f>IF(A23="","",IFERROR(INDEX(Ingredients!$E$2:$E$41,MATCH(A23,Ingredients!$A$2:$A$41,0)),0))</f>
      </c>
      <c r="E23" s="17">
        <f>IF(OR(A23="",B23=""),"",B23*D23)</f>
      </c>
    </row>
    <row r="24" spans="1:5" x14ac:dyDescent="0.25">
      <c r="A24" s="9"/>
      <c r="B24" s="9"/>
      <c r="C24" s="16">
        <f>IF(A24="","",IFERROR(INDEX(Ingredients!$B$2:$B$41,MATCH(A24,Ingredients!$A$2:$A$41,0)),"?"))</f>
      </c>
      <c r="D24" s="15">
        <f>IF(A24="","",IFERROR(INDEX(Ingredients!$E$2:$E$41,MATCH(A24,Ingredients!$A$2:$A$41,0)),0))</f>
      </c>
      <c r="E24" s="17">
        <f>IF(OR(A24="",B24=""),"",B24*D24)</f>
      </c>
    </row>
    <row r="25" spans="1:5" x14ac:dyDescent="0.25">
      <c r="A25" s="9"/>
      <c r="B25" s="9"/>
      <c r="C25" s="16">
        <f>IF(A25="","",IFERROR(INDEX(Ingredients!$B$2:$B$41,MATCH(A25,Ingredients!$A$2:$A$41,0)),"?"))</f>
      </c>
      <c r="D25" s="15">
        <f>IF(A25="","",IFERROR(INDEX(Ingredients!$E$2:$E$41,MATCH(A25,Ingredients!$A$2:$A$41,0)),0))</f>
      </c>
      <c r="E25" s="17">
        <f>IF(OR(A25="",B25=""),"",B25*D25)</f>
      </c>
    </row>
    <row r="26" spans="1:5" x14ac:dyDescent="0.25">
      <c r="A26" s="9"/>
      <c r="B26" s="9"/>
      <c r="C26" s="16">
        <f>IF(A26="","",IFERROR(INDEX(Ingredients!$B$2:$B$41,MATCH(A26,Ingredients!$A$2:$A$41,0)),"?"))</f>
      </c>
      <c r="D26" s="15">
        <f>IF(A26="","",IFERROR(INDEX(Ingredients!$E$2:$E$41,MATCH(A26,Ingredients!$A$2:$A$41,0)),0))</f>
      </c>
      <c r="E26" s="17">
        <f>IF(OR(A26="",B26=""),"",B26*D26)</f>
      </c>
    </row>
  </sheetData>
  <dataValidations count="4">
    <dataValidation type="list" allowBlank="1" showErrorMessage="1" errorTitle="Pick from the list" error="Choose a value from the drop-down (edit the lists on the Settings tab)." sqref="A10:A26">
      <formula1>Ingredients!$A$2:$A$41</formula1>
    </dataValidation>
    <dataValidation type="list" allowBlank="1" showErrorMessage="1" errorTitle="Pick from the list" error="Choose a value from the drop-down (edit the lists on the Settings tab)." sqref="A2:A26">
      <formula1>Ingredients!$A$2:$A$41</formula1>
    </dataValidation>
    <dataValidation type="decimal" operator="greaterThanOrEqual" allowBlank="1" showErrorMessage="1" error="Enter a number (0 or more)." sqref="B10:B26">
      <formula1>0</formula1>
    </dataValidation>
    <dataValidation type="decimal" operator="greaterThanOrEqual" allowBlank="1" showErrorMessage="1" error="Enter a number (0 or more)." sqref="B2:B2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E27"/>
  <sheetFormatPr defaultRowHeight="15" outlineLevelRow="0" outlineLevelCol="0" x14ac:dyDescent="55"/>
  <cols>
    <col min="1" max="1" width="34" customWidth="1"/>
    <col min="2" max="2" width="16" customWidth="1"/>
    <col min="3" max="3" width="3" customWidth="1"/>
    <col min="4" max="4" width="22" customWidth="1"/>
    <col min="5" max="5" width="14" customWidth="1"/>
  </cols>
  <sheetData>
    <row r="1" spans="1:1" x14ac:dyDescent="0.25">
      <c r="A1" s="1">
        <f>"Recipe cost: "&amp;IF(Settings!B2="","(name it on Settings)",Settings!B2)</f>
      </c>
    </row>
    <row r="2" spans="1:5" x14ac:dyDescent="0.25">
      <c r="A2" s="4" t="s">
        <v>17</v>
      </c>
      <c r="B2" s="4" t="s">
        <v>18</v>
      </c>
      <c r="D2" s="4" t="s">
        <v>19</v>
      </c>
      <c r="E2" s="4" t="s">
        <v>20</v>
      </c>
    </row>
    <row r="3" spans="1:5" x14ac:dyDescent="0.25">
      <c r="A3" t="s">
        <v>21</v>
      </c>
      <c r="B3" s="5">
        <f>SUM('Recipe lines'!E2:E26)</f>
      </c>
      <c r="D3">
        <f>IF('Recipe lines'!A2="","",'Recipe lines'!A2)</f>
      </c>
      <c r="E3" s="5">
        <f>IF(D3="","",'Recipe lines'!E2)</f>
      </c>
    </row>
    <row r="4" spans="1:5" x14ac:dyDescent="0.25">
      <c r="A4" t="s">
        <v>22</v>
      </c>
      <c r="B4" s="5">
        <f>N(Settings!B5)</f>
      </c>
      <c r="D4">
        <f>IF('Recipe lines'!A3="","",'Recipe lines'!A3)</f>
      </c>
      <c r="E4" s="5">
        <f>IF(D4="","",'Recipe lines'!E3)</f>
      </c>
    </row>
    <row r="5" spans="1:5" x14ac:dyDescent="0.25">
      <c r="A5" t="s">
        <v>23</v>
      </c>
      <c r="B5" s="5">
        <f>N(Settings!B4)*N(Settings!B6)</f>
      </c>
      <c r="D5">
        <f>IF('Recipe lines'!A4="","",'Recipe lines'!A4)</f>
      </c>
      <c r="E5" s="5">
        <f>IF(D5="","",'Recipe lines'!E4)</f>
      </c>
    </row>
    <row r="6" spans="1:5" x14ac:dyDescent="0.25">
      <c r="A6" t="s">
        <v>24</v>
      </c>
      <c r="B6" s="5">
        <f>(B3+B4)*N(Settings!B7)</f>
      </c>
      <c r="D6">
        <f>IF('Recipe lines'!A5="","",'Recipe lines'!A5)</f>
      </c>
      <c r="E6" s="5">
        <f>IF(D6="","",'Recipe lines'!E5)</f>
      </c>
    </row>
    <row r="7" spans="1:5" x14ac:dyDescent="0.25">
      <c r="A7" s="6" t="s">
        <v>25</v>
      </c>
      <c r="B7" s="7">
        <f>B3+B4+B5+B6</f>
      </c>
      <c r="D7">
        <f>IF('Recipe lines'!A6="","",'Recipe lines'!A6)</f>
      </c>
      <c r="E7" s="5">
        <f>IF(D7="","",'Recipe lines'!E6)</f>
      </c>
    </row>
    <row r="8" spans="1:5" x14ac:dyDescent="0.25">
      <c r="A8" t="s">
        <v>26</v>
      </c>
      <c r="B8" s="5">
        <f>IF(N(Settings!B3)=0,"",B7/Settings!B3)</f>
      </c>
      <c r="D8">
        <f>IF('Recipe lines'!A7="","",'Recipe lines'!A7)</f>
      </c>
      <c r="E8" s="5">
        <f>IF(D8="","",'Recipe lines'!E7)</f>
      </c>
    </row>
    <row r="9" spans="1:5" x14ac:dyDescent="0.25">
      <c r="A9" t="s">
        <v>27</v>
      </c>
      <c r="B9" s="5">
        <f>IF(B8="","",B8/(1-Settings!B8))</f>
      </c>
      <c r="D9">
        <f>IF('Recipe lines'!A8="","",'Recipe lines'!A8)</f>
      </c>
      <c r="E9" s="5">
        <f>IF(D9="","",'Recipe lines'!E8)</f>
      </c>
    </row>
    <row r="10" spans="1:5" x14ac:dyDescent="0.25">
      <c r="A10" t="s">
        <v>28</v>
      </c>
      <c r="B10" s="5">
        <f>IF(B8="","",IF(N(Settings!B9)&gt;0,Settings!B9,B9))</f>
      </c>
      <c r="D10">
        <f>IF('Recipe lines'!A9="","",'Recipe lines'!A9)</f>
      </c>
      <c r="E10" s="5">
        <f>IF(D10="","",'Recipe lines'!E9)</f>
      </c>
    </row>
    <row r="11" spans="1:5" x14ac:dyDescent="0.25">
      <c r="A11" t="s">
        <v>29</v>
      </c>
      <c r="B11" s="5">
        <f>IF(B8="","",B10-B8)</f>
      </c>
      <c r="D11">
        <f>IF('Recipe lines'!A10="","",'Recipe lines'!A10)</f>
      </c>
      <c r="E11" s="5">
        <f>IF(D11="","",'Recipe lines'!E10)</f>
      </c>
    </row>
    <row r="12" spans="1:5" x14ac:dyDescent="0.25">
      <c r="A12" t="s">
        <v>30</v>
      </c>
      <c r="B12" s="8">
        <f>IF(OR(B8="",N(B10)=0),"",B11/B10)</f>
      </c>
      <c r="D12">
        <f>IF('Recipe lines'!A11="","",'Recipe lines'!A11)</f>
      </c>
      <c r="E12" s="5">
        <f>IF(D12="","",'Recipe lines'!E11)</f>
      </c>
    </row>
    <row r="13" spans="1:5" x14ac:dyDescent="0.25">
      <c r="A13" t="s">
        <v>31</v>
      </c>
      <c r="B13">
        <f>IF(B12="","",IF(B12&lt;Settings!B8,"RAISE PRICE","OK"))</f>
      </c>
      <c r="D13">
        <f>IF('Recipe lines'!A12="","",'Recipe lines'!A12)</f>
      </c>
      <c r="E13" s="5">
        <f>IF(D13="","",'Recipe lines'!E12)</f>
      </c>
    </row>
    <row r="14" spans="1:5" x14ac:dyDescent="0.25">
      <c r="A14" t="s">
        <v>32</v>
      </c>
      <c r="B14" s="5">
        <f>IF(B8="","",B11*Settings!B3)</f>
      </c>
      <c r="D14">
        <f>IF('Recipe lines'!A13="","",'Recipe lines'!A13)</f>
      </c>
      <c r="E14" s="5">
        <f>IF(D14="","",'Recipe lines'!E13)</f>
      </c>
    </row>
    <row r="15" spans="4:5" x14ac:dyDescent="0.25">
      <c r="D15">
        <f>IF('Recipe lines'!A14="","",'Recipe lines'!A14)</f>
      </c>
      <c r="E15" s="5">
        <f>IF(D15="","",'Recipe lines'!E14)</f>
      </c>
    </row>
    <row r="16" spans="4:5" x14ac:dyDescent="0.25">
      <c r="D16">
        <f>IF('Recipe lines'!A15="","",'Recipe lines'!A15)</f>
      </c>
      <c r="E16" s="5">
        <f>IF(D16="","",'Recipe lines'!E15)</f>
      </c>
    </row>
    <row r="17" spans="4:5" x14ac:dyDescent="0.25">
      <c r="D17">
        <f>IF('Recipe lines'!A16="","",'Recipe lines'!A16)</f>
      </c>
      <c r="E17" s="5">
        <f>IF(D17="","",'Recipe lines'!E16)</f>
      </c>
    </row>
    <row r="18" spans="4:5" x14ac:dyDescent="0.25">
      <c r="D18">
        <f>IF('Recipe lines'!A17="","",'Recipe lines'!A17)</f>
      </c>
      <c r="E18" s="5">
        <f>IF(D18="","",'Recipe lines'!E17)</f>
      </c>
    </row>
    <row r="19" spans="4:5" x14ac:dyDescent="0.25">
      <c r="D19">
        <f>IF('Recipe lines'!A18="","",'Recipe lines'!A18)</f>
      </c>
      <c r="E19" s="5">
        <f>IF(D19="","",'Recipe lines'!E18)</f>
      </c>
    </row>
    <row r="20" spans="4:5" x14ac:dyDescent="0.25">
      <c r="D20">
        <f>IF('Recipe lines'!A19="","",'Recipe lines'!A19)</f>
      </c>
      <c r="E20" s="5">
        <f>IF(D20="","",'Recipe lines'!E19)</f>
      </c>
    </row>
    <row r="21" spans="4:5" x14ac:dyDescent="0.25">
      <c r="D21">
        <f>IF('Recipe lines'!A20="","",'Recipe lines'!A20)</f>
      </c>
      <c r="E21" s="5">
        <f>IF(D21="","",'Recipe lines'!E20)</f>
      </c>
    </row>
    <row r="22" spans="4:5" x14ac:dyDescent="0.25">
      <c r="D22">
        <f>IF('Recipe lines'!A21="","",'Recipe lines'!A21)</f>
      </c>
      <c r="E22" s="5">
        <f>IF(D22="","",'Recipe lines'!E21)</f>
      </c>
    </row>
    <row r="23" spans="4:5" x14ac:dyDescent="0.25">
      <c r="D23">
        <f>IF('Recipe lines'!A22="","",'Recipe lines'!A22)</f>
      </c>
      <c r="E23" s="5">
        <f>IF(D23="","",'Recipe lines'!E22)</f>
      </c>
    </row>
    <row r="24" spans="4:5" x14ac:dyDescent="0.25">
      <c r="D24">
        <f>IF('Recipe lines'!A23="","",'Recipe lines'!A23)</f>
      </c>
      <c r="E24" s="5">
        <f>IF(D24="","",'Recipe lines'!E23)</f>
      </c>
    </row>
    <row r="25" spans="4:5" x14ac:dyDescent="0.25">
      <c r="D25">
        <f>IF('Recipe lines'!A24="","",'Recipe lines'!A24)</f>
      </c>
      <c r="E25" s="5">
        <f>IF(D25="","",'Recipe lines'!E24)</f>
      </c>
    </row>
    <row r="26" spans="4:5" x14ac:dyDescent="0.25">
      <c r="D26">
        <f>IF('Recipe lines'!A25="","",'Recipe lines'!A25)</f>
      </c>
      <c r="E26" s="5">
        <f>IF(D26="","",'Recipe lines'!E25)</f>
      </c>
    </row>
    <row r="27" spans="4:5" x14ac:dyDescent="0.25">
      <c r="D27">
        <f>IF('Recipe lines'!A26="","",'Recipe lines'!A26)</f>
      </c>
      <c r="E27" s="5">
        <f>IF(D27="","",'Recipe lines'!E26)</f>
      </c>
    </row>
  </sheetData>
  <conditionalFormatting sqref="B13">
    <cfRule type="containsText" dxfId="0" priority="1">
      <formula>NOT(ISERROR(SEARCH("RAISE",B13)))</formula>
    </cfRule>
  </conditionalFormatting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Ingredients</vt:lpstr>
      <vt:lpstr>Recipe lines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2026-11-02T00:06:45Z</dcterms:modified>
</cp:coreProperties>
</file>